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2\PUBLICACION\PUBLICACION SEGUNDO TRIMESTRE 2022\INFORMACIÓN CONTABLE\"/>
    </mc:Choice>
  </mc:AlternateContent>
  <xr:revisionPtr revIDLastSave="0" documentId="13_ncr:1_{A1FC6879-1AD3-4B26-937C-D07104EB6B69}" xr6:coauthVersionLast="47" xr6:coauthVersionMax="47" xr10:uidLastSave="{00000000-0000-0000-0000-000000000000}"/>
  <bookViews>
    <workbookView xWindow="-120" yWindow="-120" windowWidth="24240" windowHeight="13140" tabRatio="863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ACT!$A$5:$E$216</definedName>
    <definedName name="_xlnm._FilterDatabase" localSheetId="4" hidden="1">EFE!$A$19:$D$43</definedName>
    <definedName name="_xlnm.Print_Area" localSheetId="6">Conciliacion_Eg!$A$1:$C$51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62" l="1"/>
  <c r="C28" i="62"/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D58" i="62" l="1"/>
  <c r="C58" i="62"/>
  <c r="D56" i="62"/>
  <c r="C56" i="62"/>
  <c r="D54" i="62"/>
  <c r="C54" i="62"/>
  <c r="D52" i="62"/>
  <c r="C52" i="62"/>
  <c r="D50" i="62"/>
  <c r="C50" i="62"/>
  <c r="D125" i="62"/>
  <c r="C125" i="62"/>
  <c r="D117" i="62"/>
  <c r="C117" i="62"/>
  <c r="D115" i="62"/>
  <c r="C115" i="62"/>
  <c r="D113" i="62"/>
  <c r="C113" i="62"/>
  <c r="D107" i="62"/>
  <c r="C107" i="62"/>
  <c r="D104" i="62"/>
  <c r="C104" i="62"/>
  <c r="D96" i="62"/>
  <c r="C96" i="62"/>
  <c r="D94" i="62"/>
  <c r="D93" i="62" s="1"/>
  <c r="C94" i="62"/>
  <c r="C93" i="62" s="1"/>
  <c r="D84" i="62"/>
  <c r="C84" i="62"/>
  <c r="D82" i="62"/>
  <c r="C82" i="62"/>
  <c r="D80" i="62"/>
  <c r="C80" i="62"/>
  <c r="D74" i="62"/>
  <c r="C74" i="62"/>
  <c r="D71" i="62"/>
  <c r="C71" i="62"/>
  <c r="D62" i="62"/>
  <c r="C62" i="62"/>
  <c r="C61" i="62" l="1"/>
  <c r="C103" i="62"/>
  <c r="C102" i="62" s="1"/>
  <c r="D61" i="62"/>
  <c r="D103" i="62"/>
  <c r="D102" i="62" s="1"/>
  <c r="D49" i="62"/>
  <c r="C49" i="62"/>
  <c r="D48" i="62" l="1"/>
  <c r="D135" i="62" s="1"/>
  <c r="C48" i="62"/>
  <c r="C135" i="62" s="1"/>
  <c r="D37" i="62"/>
  <c r="C37" i="62"/>
  <c r="D20" i="62"/>
  <c r="C20" i="62"/>
  <c r="D43" i="62" l="1"/>
  <c r="C43" i="62"/>
  <c r="D15" i="62" l="1"/>
  <c r="C15" i="62"/>
  <c r="C25" i="61" l="1"/>
  <c r="C21" i="61"/>
  <c r="C16" i="61"/>
  <c r="C204" i="60" l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99" i="60" s="1"/>
  <c r="C185" i="60" l="1"/>
  <c r="C170" i="60"/>
  <c r="C160" i="60"/>
  <c r="C127" i="60"/>
  <c r="C215" i="60"/>
  <c r="C214" i="60" s="1"/>
  <c r="C87" i="60"/>
  <c r="C85" i="60"/>
  <c r="C83" i="60"/>
  <c r="C77" i="60"/>
  <c r="C74" i="60"/>
  <c r="C65" i="60"/>
  <c r="C59" i="60"/>
  <c r="C98" i="60" l="1"/>
  <c r="C73" i="60"/>
  <c r="C58" i="60"/>
  <c r="C46" i="60" l="1"/>
  <c r="C37" i="60"/>
  <c r="C34" i="60"/>
  <c r="C28" i="60"/>
  <c r="C25" i="60"/>
  <c r="C19" i="60"/>
  <c r="C9" i="60"/>
  <c r="C8" i="60" l="1"/>
  <c r="E62" i="59"/>
  <c r="D62" i="59"/>
  <c r="E54" i="59"/>
  <c r="D54" i="59"/>
  <c r="E80" i="59" l="1"/>
  <c r="D80" i="59"/>
  <c r="E74" i="59"/>
  <c r="D74" i="59"/>
  <c r="G113" i="59" l="1"/>
  <c r="F113" i="59"/>
  <c r="E113" i="59"/>
  <c r="D113" i="59"/>
  <c r="G103" i="59"/>
  <c r="F103" i="59"/>
  <c r="E103" i="59"/>
  <c r="D103" i="59"/>
  <c r="C139" i="59" l="1"/>
  <c r="C127" i="59"/>
  <c r="C120" i="59"/>
  <c r="C113" i="59"/>
  <c r="C103" i="59"/>
  <c r="C96" i="59"/>
  <c r="C90" i="59"/>
  <c r="C80" i="59"/>
  <c r="C74" i="59"/>
  <c r="C62" i="59"/>
  <c r="C54" i="59"/>
  <c r="C41" i="59"/>
  <c r="C32" i="59"/>
  <c r="A1" i="59" l="1"/>
  <c r="A1" i="64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A3" i="61"/>
  <c r="C39" i="64" l="1"/>
  <c r="C20" i="63"/>
  <c r="A3" i="64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<sst xmlns="http://schemas.openxmlformats.org/spreadsheetml/2006/main" count="838" uniqueCount="591">
  <si>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</si>
  <si>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</si>
  <si>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</si>
  <si>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</si>
  <si>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</si>
  <si>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</si>
  <si>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</si>
  <si>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</si>
  <si>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</si>
  <si>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</si>
  <si>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</si>
  <si>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</si>
  <si>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</si>
  <si>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</si>
  <si>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</si>
  <si>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</si>
  <si>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</si>
  <si>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</si>
  <si>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</si>
  <si>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</si>
  <si>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</si>
  <si>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</si>
  <si>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</si>
  <si>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</si>
  <si>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</si>
  <si>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</si>
  <si>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</si>
  <si>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</si>
  <si>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</si>
  <si>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</si>
  <si>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</si>
  <si>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</si>
  <si>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</si>
  <si>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</si>
  <si>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</si>
  <si>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</si>
  <si>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</si>
  <si>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</si>
  <si>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</si>
  <si>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</si>
  <si>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</si>
  <si>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</si>
  <si>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</si>
  <si>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</si>
  <si>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</si>
  <si>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</si>
  <si>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</si>
  <si>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</si>
  <si>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</si>
  <si>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</si>
  <si>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</si>
  <si>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</si>
  <si>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</si>
  <si>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</si>
  <si>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</si>
  <si>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</si>
  <si>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</si>
  <si>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</si>
  <si>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</si>
  <si>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</si>
  <si>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</si>
  <si>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</si>
  <si>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</si>
  <si>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</si>
  <si>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</si>
  <si>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</si>
  <si>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</si>
  <si>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</si>
  <si>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</si>
  <si>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</si>
  <si>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</si>
  <si>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</si>
  <si>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</si>
  <si>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</si>
  <si>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</si>
  <si>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</si>
  <si>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</si>
  <si>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</si>
  <si>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</si>
  <si>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</si>
  <si>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</si>
  <si>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</si>
  <si>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</si>
  <si>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</si>
  <si>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</si>
  <si>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</si>
  <si>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</si>
  <si>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</si>
  <si>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</si>
  <si>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</si>
  <si>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</si>
  <si>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</si>
  <si>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</si>
  <si>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</si>
  <si>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</si>
  <si>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</si>
  <si>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</si>
  <si>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</si>
  <si>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</si>
  <si>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</si>
  <si>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</si>
  <si>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</si>
  <si>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</si>
  <si>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</si>
  <si>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</si>
  <si>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</si>
  <si>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</si>
  <si>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</si>
  <si>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</si>
  <si>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</si>
  <si>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</si>
  <si>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</si>
  <si>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</si>
  <si>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</si>
  <si>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</si>
  <si>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</si>
  <si>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</si>
  <si>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</si>
  <si>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</si>
  <si>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</si>
  <si>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</si>
  <si>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</si>
  <si>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</si>
  <si>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</si>
  <si>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</si>
  <si>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</si>
  <si>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</si>
  <si>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</si>
  <si>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</si>
  <si>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</si>
  <si>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</si>
  <si>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</si>
  <si>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</si>
  <si>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</si>
  <si>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</si>
  <si>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</si>
  <si>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</si>
  <si>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</si>
  <si>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</si>
  <si>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</si>
  <si>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</si>
  <si>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</si>
  <si>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</si>
  <si>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</si>
  <si>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</si>
  <si>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</si>
  <si>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</si>
  <si>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</si>
  <si>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</si>
  <si>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</si>
  <si>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</si>
  <si>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</si>
  <si>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</si>
  <si>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</si>
  <si>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</si>
  <si>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</si>
  <si>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</si>
  <si>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</si>
  <si>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</si>
  <si>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</si>
  <si>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</si>
  <si>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</si>
  <si>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</si>
  <si>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</si>
  <si>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</si>
  <si>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</si>
  <si>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</si>
  <si>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</si>
  <si>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</si>
  <si>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</si>
  <si>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</si>
  <si>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</si>
  <si>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</si>
  <si>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</si>
  <si>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</si>
  <si>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</si>
  <si>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</si>
  <si>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</si>
  <si>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</si>
  <si>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</si>
  <si>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</si>
  <si>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</si>
  <si>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</si>
  <si>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</si>
  <si>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</si>
  <si>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</si>
  <si>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</si>
  <si>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</si>
  <si>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</si>
  <si>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</si>
  <si>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</si>
  <si>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</si>
  <si>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</si>
  <si>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</si>
  <si>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</si>
  <si>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</si>
  <si>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</si>
  <si>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</si>
  <si>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</si>
  <si>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</si>
  <si>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</si>
  <si>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</si>
  <si>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</si>
  <si>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</si>
  <si>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</si>
  <si>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</si>
  <si>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</si>
  <si>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</si>
  <si>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</si>
  <si>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</si>
  <si>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</si>
  <si>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</si>
  <si>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</si>
  <si>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</si>
  <si>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</si>
  <si>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</si>
  <si>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</si>
  <si>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</si>
  <si>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</si>
  <si>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</si>
  <si>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</si>
  <si>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</si>
  <si>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</si>
  <si>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</si>
  <si>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</si>
  <si>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</si>
  <si>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</si>
  <si>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</si>
  <si>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</si>
  <si>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</si>
  <si>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</si>
  <si>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</si>
  <si>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</si>
  <si>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</si>
  <si>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</si>
  <si>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</si>
  <si>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</si>
  <si>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</si>
  <si>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</si>
  <si>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</si>
  <si>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</si>
  <si>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</si>
  <si>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</si>
  <si>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</si>
  <si>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</si>
  <si>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</si>
  <si>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</si>
  <si>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</si>
  <si>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</si>
  <si>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</si>
  <si>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</si>
  <si>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</si>
  <si>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</si>
  <si>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</si>
  <si>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</si>
  <si>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</si>
  <si>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</si>
  <si>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</si>
  <si>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</si>
  <si>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</si>
  <si>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</si>
  <si>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</si>
  <si>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</si>
  <si>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</si>
  <si>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</si>
  <si>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</si>
  <si>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</si>
  <si>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</si>
  <si>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</si>
  <si>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</si>
  <si>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</si>
  <si>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</si>
  <si>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</si>
  <si>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</si>
  <si>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</si>
  <si>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</si>
  <si>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</si>
  <si>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</si>
  <si>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</si>
  <si>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</si>
  <si>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</si>
  <si>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</si>
  <si>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</si>
  <si>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</si>
  <si>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</si>
  <si>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</si>
  <si>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</si>
  <si>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</si>
  <si>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</si>
  <si>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</si>
  <si>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</si>
  <si>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</si>
  <si>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</si>
  <si>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</si>
  <si>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</si>
  <si>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</si>
  <si>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</si>
  <si>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</si>
  <si>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</si>
  <si>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</si>
  <si>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</si>
  <si>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</si>
  <si>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</si>
  <si>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</si>
  <si>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</si>
  <si>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</si>
  <si>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</si>
  <si>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</si>
  <si>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</si>
  <si>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</si>
  <si>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</si>
  <si>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</si>
  <si>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</si>
  <si>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</si>
  <si>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</si>
  <si>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</si>
  <si>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</si>
  <si>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</si>
  <si>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</si>
  <si>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</si>
  <si>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</si>
  <si>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</si>
  <si>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</si>
  <si>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</si>
  <si>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</si>
  <si>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</si>
  <si>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</si>
  <si>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</si>
  <si>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</si>
  <si>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</si>
  <si>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</si>
  <si>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</si>
  <si>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</si>
  <si>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</si>
  <si>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</si>
  <si>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</si>
  <si>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</si>
  <si>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</si>
  <si>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</si>
  <si>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</si>
  <si>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</si>
  <si>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</si>
  <si>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</si>
  <si>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</si>
  <si>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</si>
  <si>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</si>
  <si>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</si>
  <si>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</si>
  <si>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</si>
  <si>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</si>
  <si>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</si>
  <si>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</si>
  <si>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</si>
  <si>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</si>
  <si>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</si>
  <si>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</si>
  <si>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</si>
  <si>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</si>
  <si>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</si>
  <si>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</si>
  <si>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</si>
  <si>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</si>
  <si>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</si>
  <si>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</si>
  <si>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</si>
  <si>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</si>
  <si>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</si>
  <si>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</si>
  <si>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</si>
  <si>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</si>
  <si>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</si>
  <si>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</si>
  <si>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</si>
  <si>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</si>
  <si>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</si>
  <si>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</si>
  <si>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</si>
  <si>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</si>
  <si>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</si>
  <si>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</si>
  <si>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</si>
  <si>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</si>
  <si>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</si>
  <si>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</si>
  <si>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</si>
  <si>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</si>
  <si>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</si>
  <si>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</si>
  <si>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</si>
  <si>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</si>
  <si>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</si>
  <si>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</si>
  <si>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</si>
  <si>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</si>
  <si>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</si>
  <si>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</si>
  <si>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</si>
  <si>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</si>
  <si>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</si>
  <si>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</si>
  <si>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</si>
  <si>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</si>
  <si>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</si>
  <si>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</si>
  <si>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</si>
  <si>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</si>
  <si>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</si>
  <si>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</si>
  <si>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</si>
  <si>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</si>
  <si>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</si>
  <si>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</si>
  <si>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</si>
  <si>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</si>
  <si>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</si>
  <si>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</si>
  <si>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</si>
  <si>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</si>
  <si>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</si>
  <si>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</si>
  <si>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</si>
  <si>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</si>
  <si>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</si>
  <si>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</si>
  <si>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</si>
  <si>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</si>
  <si>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</si>
  <si>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</si>
  <si>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</si>
  <si>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</si>
  <si>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</si>
  <si>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</si>
  <si>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</si>
  <si>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</si>
  <si>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</si>
  <si>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</si>
  <si>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</si>
  <si>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</si>
  <si>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</si>
  <si>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</si>
  <si>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</si>
  <si>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</si>
  <si>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</si>
  <si>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</si>
  <si>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</si>
  <si>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</si>
  <si>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</si>
  <si>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</si>
  <si>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</si>
  <si>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</si>
  <si>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</si>
  <si>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</si>
  <si>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</si>
  <si>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</si>
  <si>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</si>
  <si>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</si>
  <si>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</si>
  <si>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</si>
  <si>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</si>
  <si>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</si>
  <si>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</si>
  <si>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</si>
  <si>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</si>
  <si>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</si>
  <si>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</si>
  <si>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</si>
  <si>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</si>
  <si>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</si>
  <si>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</si>
  <si>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</si>
  <si>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</si>
  <si>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</si>
  <si>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</si>
  <si>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</si>
  <si>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</si>
  <si>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</si>
  <si>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</si>
  <si>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</si>
  <si>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</si>
  <si>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</si>
  <si>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</si>
  <si>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</si>
  <si>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</si>
  <si>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</si>
  <si>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</si>
  <si>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</si>
  <si>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</si>
  <si>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</si>
  <si>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</si>
  <si>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</si>
  <si>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</si>
  <si>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</si>
  <si>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</si>
  <si>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</si>
  <si>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</si>
  <si>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</si>
  <si>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</si>
  <si>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</si>
  <si>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</si>
  <si>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</si>
  <si>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</si>
  <si>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</si>
  <si>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</si>
  <si>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</si>
  <si>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</si>
  <si>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</si>
  <si>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</si>
  <si>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</si>
  <si>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</si>
  <si>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</si>
  <si>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</si>
  <si>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</si>
  <si>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</si>
  <si>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</si>
  <si>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</si>
  <si>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</si>
  <si>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</si>
  <si>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</si>
  <si>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</si>
  <si>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</si>
  <si>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</si>
  <si>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</si>
  <si>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</si>
  <si>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</si>
  <si>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</si>
  <si>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</si>
  <si>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</si>
  <si>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</si>
  <si>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</si>
  <si>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</si>
  <si>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</si>
  <si>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</si>
  <si>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</si>
  <si>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</si>
  <si>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</si>
  <si>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</si>
  <si>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</si>
  <si>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</si>
  <si>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</si>
  <si>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</si>
  <si>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</si>
  <si>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</si>
  <si>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</si>
  <si>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</si>
  <si>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</si>
  <si>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</si>
  <si>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</si>
  <si>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</si>
  <si>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</si>
  <si>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</si>
  <si>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</si>
  <si>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</si>
  <si>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</si>
  <si>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</si>
  <si>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</si>
  <si>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</si>
  <si>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</si>
  <si>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</si>
  <si>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</si>
  <si>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</si>
  <si>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</si>
  <si>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</si>
  <si>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</si>
  <si>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Correspondiente del 1 enero al 30 de junio de 2022</t>
  </si>
  <si>
    <t>Instituto Municipal de Vivienda de León, Guanajuato (IMUVI)</t>
  </si>
  <si>
    <t>Si es factible de cobro</t>
  </si>
  <si>
    <t>Particulares</t>
  </si>
  <si>
    <t>Ahorros previos que realizan personas que quieren obtene algún tipo de crédito que otorga el IMUVI y la administración del fondo de ahorro de los trabajadores del Instituto Municipal de Vivienda de León, Guanajuato (IMUVI)</t>
  </si>
  <si>
    <t>Factibles de pago</t>
  </si>
  <si>
    <t>Del total de las cuentas por cobrar se determinan cuales ya son incobrables en su totalidad, pero se continuan con las gestiones para tratar de llevar a cabo la cobranza o recuperar el bien</t>
  </si>
  <si>
    <t>Activo intangible totalmente amortizado</t>
  </si>
  <si>
    <t>La vigencia de la licencia se divide entre el número de meses para amortizar</t>
  </si>
  <si>
    <t>No aplica</t>
  </si>
  <si>
    <t>En uso</t>
  </si>
  <si>
    <t>Línea recta</t>
  </si>
  <si>
    <t>Se registra de forma mensual la depreciación</t>
  </si>
  <si>
    <t>Se integra por todos los conceptos que utilizados para la construcción o introducción de servicios</t>
  </si>
  <si>
    <t>Costo de construcción por metro cuadrado</t>
  </si>
  <si>
    <t>Es el costo real de construcción</t>
  </si>
  <si>
    <t>Se integra a la producción del proceso con el valor de adquisición</t>
  </si>
  <si>
    <t>Última compra</t>
  </si>
  <si>
    <t>Ingresos por ventas y/o por por disposiones administrativas</t>
  </si>
  <si>
    <t>Subsidio municipal</t>
  </si>
  <si>
    <t>Ingresos financieros</t>
  </si>
  <si>
    <t>Ingresos generados por el cobro de intereses devengados y rendimientos bancarios</t>
  </si>
  <si>
    <t>Ingresos varios</t>
  </si>
  <si>
    <t>Otros ingresos cobrados no clasificados</t>
  </si>
  <si>
    <t>Municipal</t>
  </si>
  <si>
    <t>Donaciones</t>
  </si>
  <si>
    <t>Resultado del ejercicio</t>
  </si>
  <si>
    <t>Resultados de ejercicios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</si>
</sst>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9" fillId="0" borderId="0" xfId="9" applyFont="1" applyAlignment="1">
      <alignment horizontal="center" vertical="center"/>
    </xf>
    <xf numFmtId="0" fontId="8" fillId="0" borderId="0" xfId="9" applyFont="1" applyAlignment="1">
      <alignment horizontal="left" indent="1"/>
    </xf>
    <xf numFmtId="0" fontId="9" fillId="0" borderId="0" xfId="9" quotePrefix="1" applyFont="1"/>
    <xf numFmtId="0" fontId="5" fillId="0" borderId="0" xfId="8" applyFont="1" applyAlignment="1">
      <alignment horizontal="center"/>
    </xf>
    <xf numFmtId="0" fontId="5" fillId="0" borderId="0" xfId="8" applyFont="1"/>
    <xf numFmtId="0" fontId="0" fillId="0" borderId="0" xfId="0" applyAlignment="1">
      <alignment horizontal="left" vertical="top" wrapText="1" indent="1"/>
    </xf>
    <xf numFmtId="15" fontId="15" fillId="0" borderId="0" xfId="9" applyNumberFormat="1" applyFont="1"/>
    <xf numFmtId="0" fontId="15" fillId="0" borderId="0" xfId="9" applyFont="1"/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9" fillId="0" borderId="0" xfId="8" applyFont="1" applyAlignment="1">
      <alignment wrapText="1"/>
    </xf>
    <xf numFmtId="10" fontId="9" fillId="0" borderId="0" xfId="14" applyNumberFormat="1" applyFont="1"/>
    <xf numFmtId="0" fontId="8" fillId="0" borderId="0" xfId="9" applyFont="1" applyAlignment="1">
      <alignment horizontal="center" vertical="center"/>
    </xf>
    <xf numFmtId="0" fontId="8" fillId="0" borderId="0" xfId="9" applyFont="1" applyAlignment="1">
      <alignment vertical="center"/>
    </xf>
    <xf numFmtId="0" fontId="8" fillId="0" borderId="0" xfId="9" applyFont="1" applyAlignment="1">
      <alignment horizontal="left" vertical="center"/>
    </xf>
    <xf numFmtId="0" fontId="1" fillId="0" borderId="0" xfId="9" applyFont="1" applyAlignment="1">
      <alignment vertical="center"/>
    </xf>
    <xf numFmtId="0" fontId="9" fillId="0" borderId="0" xfId="9" applyFont="1" applyAlignment="1">
      <alignment horizontal="left" vertical="center"/>
    </xf>
    <xf numFmtId="0" fontId="2" fillId="0" borderId="0" xfId="9" applyFont="1" applyAlignment="1">
      <alignment vertical="center"/>
    </xf>
    <xf numFmtId="0" fontId="8" fillId="0" borderId="0" xfId="9" quotePrefix="1" applyFont="1" applyAlignment="1">
      <alignment horizontal="left" vertical="center"/>
    </xf>
    <xf numFmtId="4" fontId="8" fillId="0" borderId="0" xfId="9" applyNumberFormat="1" applyFont="1" applyAlignment="1">
      <alignment vertical="center"/>
    </xf>
    <xf numFmtId="4" fontId="9" fillId="0" borderId="0" xfId="9" applyNumberFormat="1" applyFont="1" applyAlignment="1">
      <alignment vertical="center"/>
    </xf>
    <xf numFmtId="0" fontId="3" fillId="0" borderId="0" xfId="3" applyAlignment="1" applyProtection="1">
      <alignment horizontal="left" vertical="top" wrapText="1" indent="1"/>
      <protection locked="0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8" applyFont="1" applyFill="1" applyAlignment="1">
      <alignment horizontal="center"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9" fillId="0" borderId="0" xfId="8" applyFont="1" applyAlignment="1">
      <alignment wrapText="1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</cellXfs>
  <cellStyles count="15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" xfId="14" builtinId="5"/>
    <cellStyle name="Porcentaje 2" xfId="7" xr:uid="{00000000-0005-0000-0000-00000E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45</xdr:row>
      <xdr:rowOff>15240</xdr:rowOff>
    </xdr:from>
    <xdr:to>
      <xdr:col>2</xdr:col>
      <xdr:colOff>441960</xdr:colOff>
      <xdr:row>50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62941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148</xdr:row>
      <xdr:rowOff>83820</xdr:rowOff>
    </xdr:from>
    <xdr:to>
      <xdr:col>4</xdr:col>
      <xdr:colOff>76200</xdr:colOff>
      <xdr:row>155</xdr:row>
      <xdr:rowOff>83820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4353520"/>
          <a:ext cx="70866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222</xdr:row>
      <xdr:rowOff>7620</xdr:rowOff>
    </xdr:from>
    <xdr:to>
      <xdr:col>3</xdr:col>
      <xdr:colOff>38100</xdr:colOff>
      <xdr:row>227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34269045"/>
          <a:ext cx="615124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34</xdr:row>
      <xdr:rowOff>7620</xdr:rowOff>
    </xdr:from>
    <xdr:to>
      <xdr:col>4</xdr:col>
      <xdr:colOff>297180</xdr:colOff>
      <xdr:row>39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846320"/>
          <a:ext cx="616458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141</xdr:row>
      <xdr:rowOff>7620</xdr:rowOff>
    </xdr:from>
    <xdr:to>
      <xdr:col>3</xdr:col>
      <xdr:colOff>944880</xdr:colOff>
      <xdr:row>146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8209895"/>
          <a:ext cx="6193155" cy="634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24</xdr:row>
      <xdr:rowOff>7620</xdr:rowOff>
    </xdr:from>
    <xdr:to>
      <xdr:col>2</xdr:col>
      <xdr:colOff>1082040</xdr:colOff>
      <xdr:row>29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" y="3427095"/>
          <a:ext cx="521017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43</xdr:row>
      <xdr:rowOff>15240</xdr:rowOff>
    </xdr:from>
    <xdr:to>
      <xdr:col>3</xdr:col>
      <xdr:colOff>68580</xdr:colOff>
      <xdr:row>48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6006465"/>
          <a:ext cx="540639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52</xdr:row>
      <xdr:rowOff>7620</xdr:rowOff>
    </xdr:from>
    <xdr:to>
      <xdr:col>3</xdr:col>
      <xdr:colOff>701040</xdr:colOff>
      <xdr:row>57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" y="7532370"/>
          <a:ext cx="619506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7109375" defaultRowHeight="11.25" x14ac:dyDescent="0.2"/>
  <cols>
    <col min="1" max="1" width="14.7109375" style="1" customWidth="1"/>
    <col min="2" max="2" width="73.7109375" style="1" bestFit="1" customWidth="1"/>
    <col min="3" max="16384" width="12.7109375" style="1"/>
  </cols>
  <sheetData>
    <row r="1" spans="1:4" x14ac:dyDescent="0.2">
      <c r="A1" s="105" t="s">
        <v>564</v>
      </c>
      <c r="B1" s="106"/>
      <c r="C1" s="107" t="s">
        <v>0</v>
      </c>
      <c r="D1" s="108">
        <v>2022</v>
      </c>
    </row>
    <row r="2" spans="1:4" x14ac:dyDescent="0.2">
      <c r="A2" s="109" t="s">
        <v>1</v>
      </c>
      <c r="B2" s="101"/>
      <c r="C2" s="110" t="s">
        <v>2</v>
      </c>
      <c r="D2" s="111" t="s">
        <v>3</v>
      </c>
    </row>
    <row r="3" spans="1:4" x14ac:dyDescent="0.2">
      <c r="A3" s="109" t="s">
        <v>563</v>
      </c>
      <c r="B3" s="101"/>
      <c r="C3" s="110" t="s">
        <v>4</v>
      </c>
      <c r="D3" s="112">
        <v>2</v>
      </c>
    </row>
    <row r="4" spans="1:4" x14ac:dyDescent="0.2">
      <c r="A4" s="113" t="s">
        <v>5</v>
      </c>
      <c r="B4" s="102"/>
      <c r="C4" s="102"/>
      <c r="D4" s="114"/>
    </row>
    <row r="5" spans="1:4" ht="15" customHeight="1" x14ac:dyDescent="0.2">
      <c r="A5" s="103" t="s">
        <v>6</v>
      </c>
      <c r="B5" s="104" t="s">
        <v>7</v>
      </c>
    </row>
    <row r="6" spans="1:4" x14ac:dyDescent="0.2">
      <c r="A6" s="2"/>
      <c r="B6" s="3"/>
    </row>
    <row r="7" spans="1:4" x14ac:dyDescent="0.2">
      <c r="A7" s="4"/>
      <c r="B7" s="5" t="s">
        <v>8</v>
      </c>
    </row>
    <row r="8" spans="1:4" x14ac:dyDescent="0.2">
      <c r="A8" s="4"/>
      <c r="B8" s="5"/>
    </row>
    <row r="9" spans="1:4" x14ac:dyDescent="0.2">
      <c r="A9" s="4"/>
      <c r="B9" s="6" t="s">
        <v>9</v>
      </c>
    </row>
    <row r="10" spans="1:4" x14ac:dyDescent="0.2">
      <c r="A10" s="36" t="s">
        <v>10</v>
      </c>
      <c r="B10" s="37" t="s">
        <v>11</v>
      </c>
    </row>
    <row r="11" spans="1:4" x14ac:dyDescent="0.2">
      <c r="A11" s="36" t="s">
        <v>12</v>
      </c>
      <c r="B11" s="37" t="s">
        <v>13</v>
      </c>
    </row>
    <row r="12" spans="1:4" x14ac:dyDescent="0.2">
      <c r="A12" s="36" t="s">
        <v>14</v>
      </c>
      <c r="B12" s="37" t="s">
        <v>15</v>
      </c>
    </row>
    <row r="13" spans="1:4" x14ac:dyDescent="0.2">
      <c r="A13" s="36" t="s">
        <v>16</v>
      </c>
      <c r="B13" s="37" t="s">
        <v>17</v>
      </c>
    </row>
    <row r="14" spans="1:4" x14ac:dyDescent="0.2">
      <c r="A14" s="36" t="s">
        <v>18</v>
      </c>
      <c r="B14" s="37" t="s">
        <v>19</v>
      </c>
    </row>
    <row r="15" spans="1:4" x14ac:dyDescent="0.2">
      <c r="A15" s="36" t="s">
        <v>20</v>
      </c>
      <c r="B15" s="37" t="s">
        <v>21</v>
      </c>
    </row>
    <row r="16" spans="1:4" x14ac:dyDescent="0.2">
      <c r="A16" s="36" t="s">
        <v>22</v>
      </c>
      <c r="B16" s="37" t="s">
        <v>23</v>
      </c>
    </row>
    <row r="17" spans="1:2" x14ac:dyDescent="0.2">
      <c r="A17" s="36" t="s">
        <v>24</v>
      </c>
      <c r="B17" s="37" t="s">
        <v>25</v>
      </c>
    </row>
    <row r="18" spans="1:2" x14ac:dyDescent="0.2">
      <c r="A18" s="36" t="s">
        <v>26</v>
      </c>
      <c r="B18" s="37" t="s">
        <v>27</v>
      </c>
    </row>
    <row r="19" spans="1:2" x14ac:dyDescent="0.2">
      <c r="A19" s="36" t="s">
        <v>28</v>
      </c>
      <c r="B19" s="37" t="s">
        <v>29</v>
      </c>
    </row>
    <row r="20" spans="1:2" x14ac:dyDescent="0.2">
      <c r="A20" s="36" t="s">
        <v>30</v>
      </c>
      <c r="B20" s="37" t="s">
        <v>31</v>
      </c>
    </row>
    <row r="21" spans="1:2" x14ac:dyDescent="0.2">
      <c r="A21" s="36" t="s">
        <v>32</v>
      </c>
      <c r="B21" s="37" t="s">
        <v>33</v>
      </c>
    </row>
    <row r="22" spans="1:2" x14ac:dyDescent="0.2">
      <c r="A22" s="36" t="s">
        <v>34</v>
      </c>
      <c r="B22" s="37" t="s">
        <v>35</v>
      </c>
    </row>
    <row r="23" spans="1:2" x14ac:dyDescent="0.2">
      <c r="A23" s="36" t="s">
        <v>36</v>
      </c>
      <c r="B23" s="37" t="s">
        <v>37</v>
      </c>
    </row>
    <row r="24" spans="1:2" x14ac:dyDescent="0.2">
      <c r="A24" s="36" t="s">
        <v>38</v>
      </c>
      <c r="B24" s="37" t="s">
        <v>39</v>
      </c>
    </row>
    <row r="25" spans="1:2" x14ac:dyDescent="0.2">
      <c r="A25" s="36" t="s">
        <v>40</v>
      </c>
      <c r="B25" s="37" t="s">
        <v>41</v>
      </c>
    </row>
    <row r="26" spans="1:2" x14ac:dyDescent="0.2">
      <c r="A26" s="36" t="s">
        <v>42</v>
      </c>
      <c r="B26" s="37" t="s">
        <v>43</v>
      </c>
    </row>
    <row r="27" spans="1:2" x14ac:dyDescent="0.2">
      <c r="A27" s="36" t="s">
        <v>44</v>
      </c>
      <c r="B27" s="37" t="s">
        <v>45</v>
      </c>
    </row>
    <row r="28" spans="1:2" x14ac:dyDescent="0.2">
      <c r="A28" s="36" t="s">
        <v>46</v>
      </c>
      <c r="B28" s="37" t="s">
        <v>47</v>
      </c>
    </row>
    <row r="29" spans="1:2" x14ac:dyDescent="0.2">
      <c r="A29" s="36" t="s">
        <v>48</v>
      </c>
      <c r="B29" s="37" t="s">
        <v>49</v>
      </c>
    </row>
    <row r="30" spans="1:2" x14ac:dyDescent="0.2">
      <c r="A30" s="36" t="s">
        <v>50</v>
      </c>
      <c r="B30" s="37" t="s">
        <v>51</v>
      </c>
    </row>
    <row r="31" spans="1:2" x14ac:dyDescent="0.2">
      <c r="A31" s="36" t="s">
        <v>52</v>
      </c>
      <c r="B31" s="37" t="s">
        <v>53</v>
      </c>
    </row>
    <row r="32" spans="1:2" x14ac:dyDescent="0.2">
      <c r="A32" s="36" t="s">
        <v>54</v>
      </c>
      <c r="B32" s="37" t="s">
        <v>55</v>
      </c>
    </row>
    <row r="33" spans="1:5" x14ac:dyDescent="0.2">
      <c r="A33" s="36"/>
      <c r="B33" s="37"/>
    </row>
    <row r="34" spans="1:5" x14ac:dyDescent="0.2">
      <c r="A34" s="4"/>
      <c r="B34" s="6"/>
    </row>
    <row r="35" spans="1:5" x14ac:dyDescent="0.2">
      <c r="A35" s="36" t="s">
        <v>56</v>
      </c>
      <c r="B35" s="37" t="s">
        <v>57</v>
      </c>
    </row>
    <row r="36" spans="1:5" x14ac:dyDescent="0.2">
      <c r="A36" s="36" t="s">
        <v>58</v>
      </c>
      <c r="B36" s="37" t="s">
        <v>59</v>
      </c>
    </row>
    <row r="37" spans="1:5" x14ac:dyDescent="0.2">
      <c r="A37" s="4"/>
      <c r="B37" s="7"/>
    </row>
    <row r="38" spans="1:5" x14ac:dyDescent="0.2">
      <c r="A38" s="4"/>
      <c r="B38" s="5" t="s">
        <v>60</v>
      </c>
    </row>
    <row r="39" spans="1:5" x14ac:dyDescent="0.2">
      <c r="A39" s="4" t="s">
        <v>61</v>
      </c>
      <c r="B39" s="37" t="s">
        <v>62</v>
      </c>
    </row>
    <row r="40" spans="1:5" x14ac:dyDescent="0.2">
      <c r="A40" s="4"/>
      <c r="B40" s="37" t="s">
        <v>63</v>
      </c>
    </row>
    <row r="41" spans="1:5" ht="12" thickBot="1" x14ac:dyDescent="0.25">
      <c r="A41" s="8"/>
      <c r="B41" s="9"/>
    </row>
    <row r="43" spans="1:5" ht="32.25" customHeight="1" x14ac:dyDescent="0.2">
      <c r="A43" s="126" t="s">
        <v>64</v>
      </c>
      <c r="B43" s="126"/>
      <c r="C43" s="98"/>
      <c r="D43" s="98"/>
      <c r="E43" s="98"/>
    </row>
  </sheetData>
  <sheetProtection formatCells="0" formatColumns="0" formatRows="0" autoFilter="0" pivotTables="0"/>
  <mergeCells count="1">
    <mergeCell ref="A43:B43"/>
  </mergeCells>
  <dataValidations disablePrompts="1"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selection sqref="A1:F1"/>
    </sheetView>
  </sheetViews>
  <sheetFormatPr baseColWidth="10" defaultColWidth="9.28515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28515625" style="14" customWidth="1"/>
    <col min="5" max="5" width="24.5703125" style="14" customWidth="1"/>
    <col min="6" max="6" width="22.7109375" style="14" customWidth="1"/>
    <col min="7" max="8" width="16.7109375" style="14" customWidth="1"/>
    <col min="9" max="16384" width="9.28515625" style="14"/>
  </cols>
  <sheetData>
    <row r="1" spans="1:8" s="11" customFormat="1" ht="19.149999999999999" customHeight="1" x14ac:dyDescent="0.25">
      <c r="A1" s="127" t="str">
        <f>'Notas a los Edos Financieros'!A1</f>
        <v>Instituto Municipal de Vivienda de León, Guanajuato (IMUVI)</v>
      </c>
      <c r="B1" s="128"/>
      <c r="C1" s="128"/>
      <c r="D1" s="128"/>
      <c r="E1" s="128"/>
      <c r="F1" s="128"/>
      <c r="G1" s="10" t="s">
        <v>0</v>
      </c>
      <c r="H1" s="19">
        <f>'Notas a los Edos Financieros'!D1</f>
        <v>2022</v>
      </c>
    </row>
    <row r="2" spans="1:8" s="11" customFormat="1" ht="19.149999999999999" customHeight="1" x14ac:dyDescent="0.25">
      <c r="A2" s="127" t="s">
        <v>65</v>
      </c>
      <c r="B2" s="128"/>
      <c r="C2" s="128"/>
      <c r="D2" s="128"/>
      <c r="E2" s="128"/>
      <c r="F2" s="128"/>
      <c r="G2" s="10" t="s">
        <v>2</v>
      </c>
      <c r="H2" s="19" t="str">
        <f>'Notas a los Edos Financieros'!D2</f>
        <v>Trimestral</v>
      </c>
    </row>
    <row r="3" spans="1:8" s="11" customFormat="1" ht="19.149999999999999" customHeight="1" x14ac:dyDescent="0.25">
      <c r="A3" s="127" t="str">
        <f>'Notas a los Edos Financieros'!A3</f>
        <v>Correspondiente del 1 enero al 30 de junio de 2022</v>
      </c>
      <c r="B3" s="128"/>
      <c r="C3" s="128"/>
      <c r="D3" s="128"/>
      <c r="E3" s="128"/>
      <c r="F3" s="128"/>
      <c r="G3" s="10" t="s">
        <v>4</v>
      </c>
      <c r="H3" s="19">
        <f>'Notas a los Edos Financieros'!D3</f>
        <v>2</v>
      </c>
    </row>
    <row r="4" spans="1:8" x14ac:dyDescent="0.2">
      <c r="A4" s="12" t="s">
        <v>66</v>
      </c>
      <c r="B4" s="13"/>
      <c r="C4" s="13"/>
      <c r="D4" s="13"/>
      <c r="E4" s="13"/>
      <c r="F4" s="13"/>
      <c r="G4" s="13"/>
      <c r="H4" s="13"/>
    </row>
    <row r="6" spans="1:8" x14ac:dyDescent="0.2">
      <c r="A6" s="13" t="s">
        <v>67</v>
      </c>
      <c r="B6" s="13"/>
      <c r="C6" s="13"/>
      <c r="D6" s="13"/>
      <c r="E6" s="13"/>
      <c r="F6" s="13"/>
      <c r="G6" s="13"/>
      <c r="H6" s="13"/>
    </row>
    <row r="7" spans="1:8" x14ac:dyDescent="0.2">
      <c r="A7" s="15" t="s">
        <v>68</v>
      </c>
      <c r="B7" s="15" t="s">
        <v>69</v>
      </c>
      <c r="C7" s="15" t="s">
        <v>70</v>
      </c>
      <c r="D7" s="15" t="s">
        <v>71</v>
      </c>
      <c r="E7" s="15"/>
      <c r="F7" s="15"/>
      <c r="G7" s="15"/>
      <c r="H7" s="15"/>
    </row>
    <row r="8" spans="1:8" x14ac:dyDescent="0.2">
      <c r="A8" s="16">
        <v>1114</v>
      </c>
      <c r="B8" s="14" t="s">
        <v>72</v>
      </c>
      <c r="C8" s="18">
        <v>0</v>
      </c>
    </row>
    <row r="9" spans="1:8" x14ac:dyDescent="0.2">
      <c r="A9" s="16">
        <v>1115</v>
      </c>
      <c r="B9" s="14" t="s">
        <v>73</v>
      </c>
      <c r="C9" s="18">
        <v>0</v>
      </c>
    </row>
    <row r="10" spans="1:8" x14ac:dyDescent="0.2">
      <c r="A10" s="16">
        <v>1121</v>
      </c>
      <c r="B10" s="14" t="s">
        <v>74</v>
      </c>
      <c r="C10" s="18">
        <v>0</v>
      </c>
    </row>
    <row r="11" spans="1:8" x14ac:dyDescent="0.2">
      <c r="A11" s="16">
        <v>1211</v>
      </c>
      <c r="B11" s="14" t="s">
        <v>75</v>
      </c>
      <c r="C11" s="18">
        <v>0</v>
      </c>
    </row>
    <row r="13" spans="1:8" x14ac:dyDescent="0.2">
      <c r="A13" s="13" t="s">
        <v>76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68</v>
      </c>
      <c r="B14" s="15" t="s">
        <v>69</v>
      </c>
      <c r="C14" s="15" t="s">
        <v>70</v>
      </c>
      <c r="D14" s="15">
        <v>2021</v>
      </c>
      <c r="E14" s="15">
        <f>D14-1</f>
        <v>2020</v>
      </c>
      <c r="F14" s="15">
        <f>E14-1</f>
        <v>2019</v>
      </c>
      <c r="G14" s="15">
        <f>F14-1</f>
        <v>2018</v>
      </c>
      <c r="H14" s="15" t="s">
        <v>77</v>
      </c>
    </row>
    <row r="15" spans="1:8" x14ac:dyDescent="0.2">
      <c r="A15" s="16">
        <v>1122</v>
      </c>
      <c r="B15" s="14" t="s">
        <v>78</v>
      </c>
      <c r="C15" s="18">
        <v>26657565.050000001</v>
      </c>
      <c r="D15" s="18">
        <v>31015380</v>
      </c>
      <c r="E15" s="18">
        <v>40896735.049999997</v>
      </c>
      <c r="F15" s="18">
        <v>48953482.789999999</v>
      </c>
      <c r="G15" s="18">
        <v>41921977.560000002</v>
      </c>
      <c r="H15" s="14" t="s">
        <v>565</v>
      </c>
    </row>
    <row r="16" spans="1:8" x14ac:dyDescent="0.2">
      <c r="A16" s="16">
        <v>1124</v>
      </c>
      <c r="B16" s="14" t="s">
        <v>79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68</v>
      </c>
      <c r="B19" s="15" t="s">
        <v>69</v>
      </c>
      <c r="C19" s="15" t="s">
        <v>70</v>
      </c>
      <c r="D19" s="15" t="s">
        <v>81</v>
      </c>
      <c r="E19" s="15" t="s">
        <v>82</v>
      </c>
      <c r="F19" s="15" t="s">
        <v>83</v>
      </c>
      <c r="G19" s="15" t="s">
        <v>84</v>
      </c>
      <c r="H19" s="15" t="s">
        <v>85</v>
      </c>
    </row>
    <row r="20" spans="1:8" x14ac:dyDescent="0.2">
      <c r="A20" s="16">
        <v>1123</v>
      </c>
      <c r="B20" s="14" t="s">
        <v>86</v>
      </c>
      <c r="C20" s="18">
        <v>1424558.72</v>
      </c>
      <c r="D20" s="18">
        <v>19980</v>
      </c>
      <c r="E20" s="18">
        <v>1404578.72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87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96">
        <v>1126</v>
      </c>
      <c r="B22" s="97" t="s">
        <v>88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96">
        <v>1129</v>
      </c>
      <c r="B23" s="97" t="s">
        <v>89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90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91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92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93</v>
      </c>
      <c r="C27" s="18">
        <v>6099339.6500000004</v>
      </c>
      <c r="D27" s="18">
        <v>816781.25999999989</v>
      </c>
      <c r="E27" s="18">
        <v>0</v>
      </c>
      <c r="F27" s="18">
        <v>0</v>
      </c>
      <c r="G27" s="18">
        <v>5282558.3899999997</v>
      </c>
    </row>
    <row r="28" spans="1:8" x14ac:dyDescent="0.2">
      <c r="A28" s="16">
        <v>1139</v>
      </c>
      <c r="B28" s="14" t="s">
        <v>94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95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68</v>
      </c>
      <c r="B31" s="15" t="s">
        <v>69</v>
      </c>
      <c r="C31" s="15" t="s">
        <v>70</v>
      </c>
      <c r="D31" s="15" t="s">
        <v>96</v>
      </c>
      <c r="E31" s="15" t="s">
        <v>97</v>
      </c>
      <c r="F31" s="15" t="s">
        <v>98</v>
      </c>
      <c r="G31" s="15" t="s">
        <v>99</v>
      </c>
      <c r="H31" s="15"/>
    </row>
    <row r="32" spans="1:8" x14ac:dyDescent="0.2">
      <c r="A32" s="16">
        <v>1140</v>
      </c>
      <c r="B32" s="14" t="s">
        <v>100</v>
      </c>
      <c r="C32" s="18">
        <f>SUM(C33:C37)</f>
        <v>233254557.90000001</v>
      </c>
    </row>
    <row r="33" spans="1:8" x14ac:dyDescent="0.2">
      <c r="A33" s="16">
        <v>1141</v>
      </c>
      <c r="B33" s="14" t="s">
        <v>101</v>
      </c>
      <c r="C33" s="18">
        <v>0</v>
      </c>
    </row>
    <row r="34" spans="1:8" x14ac:dyDescent="0.2">
      <c r="A34" s="16">
        <v>1142</v>
      </c>
      <c r="B34" s="14" t="s">
        <v>102</v>
      </c>
      <c r="C34" s="18">
        <v>58858496.920000002</v>
      </c>
      <c r="D34" s="14" t="s">
        <v>576</v>
      </c>
      <c r="E34" s="14" t="s">
        <v>577</v>
      </c>
      <c r="F34" s="14" t="s">
        <v>578</v>
      </c>
      <c r="G34" s="14" t="s">
        <v>572</v>
      </c>
    </row>
    <row r="35" spans="1:8" x14ac:dyDescent="0.2">
      <c r="A35" s="16">
        <v>1143</v>
      </c>
      <c r="B35" s="14" t="s">
        <v>103</v>
      </c>
      <c r="C35" s="18">
        <v>12570057.48</v>
      </c>
      <c r="D35" s="14" t="s">
        <v>579</v>
      </c>
      <c r="E35" s="14" t="s">
        <v>572</v>
      </c>
      <c r="F35" s="14" t="s">
        <v>572</v>
      </c>
      <c r="G35" s="14" t="s">
        <v>572</v>
      </c>
    </row>
    <row r="36" spans="1:8" x14ac:dyDescent="0.2">
      <c r="A36" s="16">
        <v>1144</v>
      </c>
      <c r="B36" s="14" t="s">
        <v>104</v>
      </c>
      <c r="C36" s="18">
        <v>161826003.5</v>
      </c>
      <c r="D36" s="14" t="s">
        <v>580</v>
      </c>
      <c r="E36" s="14" t="s">
        <v>572</v>
      </c>
      <c r="F36" s="14" t="s">
        <v>572</v>
      </c>
      <c r="G36" s="14" t="s">
        <v>572</v>
      </c>
    </row>
    <row r="37" spans="1:8" x14ac:dyDescent="0.2">
      <c r="A37" s="16">
        <v>1145</v>
      </c>
      <c r="B37" s="14" t="s">
        <v>105</v>
      </c>
      <c r="C37" s="18">
        <v>0</v>
      </c>
    </row>
    <row r="39" spans="1:8" x14ac:dyDescent="0.2">
      <c r="A39" s="13" t="s">
        <v>106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68</v>
      </c>
      <c r="B40" s="15" t="s">
        <v>69</v>
      </c>
      <c r="C40" s="15" t="s">
        <v>70</v>
      </c>
      <c r="D40" s="15" t="s">
        <v>107</v>
      </c>
      <c r="E40" s="15" t="s">
        <v>108</v>
      </c>
      <c r="F40" s="15" t="s">
        <v>109</v>
      </c>
      <c r="G40" s="15"/>
      <c r="H40" s="15"/>
    </row>
    <row r="41" spans="1:8" x14ac:dyDescent="0.2">
      <c r="A41" s="16">
        <v>1150</v>
      </c>
      <c r="B41" s="14" t="s">
        <v>110</v>
      </c>
      <c r="C41" s="18">
        <f>SUM(C42)</f>
        <v>0</v>
      </c>
    </row>
    <row r="42" spans="1:8" x14ac:dyDescent="0.2">
      <c r="A42" s="16">
        <v>1151</v>
      </c>
      <c r="B42" s="14" t="s">
        <v>111</v>
      </c>
      <c r="C42" s="18">
        <v>0</v>
      </c>
    </row>
    <row r="44" spans="1:8" x14ac:dyDescent="0.2">
      <c r="A44" s="13" t="s">
        <v>112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68</v>
      </c>
      <c r="B45" s="15" t="s">
        <v>69</v>
      </c>
      <c r="C45" s="15" t="s">
        <v>70</v>
      </c>
      <c r="D45" s="15" t="s">
        <v>71</v>
      </c>
      <c r="E45" s="15" t="s">
        <v>85</v>
      </c>
      <c r="F45" s="15"/>
      <c r="G45" s="15"/>
      <c r="H45" s="15"/>
    </row>
    <row r="46" spans="1:8" x14ac:dyDescent="0.2">
      <c r="A46" s="16">
        <v>1213</v>
      </c>
      <c r="B46" s="14" t="s">
        <v>113</v>
      </c>
      <c r="C46" s="18">
        <v>0</v>
      </c>
    </row>
    <row r="48" spans="1:8" x14ac:dyDescent="0.2">
      <c r="A48" s="13" t="s">
        <v>114</v>
      </c>
      <c r="B48" s="13"/>
      <c r="C48" s="13"/>
      <c r="D48" s="13"/>
      <c r="E48" s="13"/>
      <c r="F48" s="13"/>
      <c r="G48" s="13"/>
      <c r="H48" s="13"/>
    </row>
    <row r="49" spans="1:8" x14ac:dyDescent="0.2">
      <c r="A49" s="15" t="s">
        <v>68</v>
      </c>
      <c r="B49" s="15" t="s">
        <v>69</v>
      </c>
      <c r="C49" s="15" t="s">
        <v>70</v>
      </c>
      <c r="D49" s="15"/>
      <c r="E49" s="15"/>
      <c r="F49" s="15"/>
      <c r="G49" s="15"/>
      <c r="H49" s="15"/>
    </row>
    <row r="50" spans="1:8" x14ac:dyDescent="0.2">
      <c r="A50" s="16">
        <v>1214</v>
      </c>
      <c r="B50" s="14" t="s">
        <v>115</v>
      </c>
      <c r="C50" s="18">
        <v>0</v>
      </c>
    </row>
    <row r="52" spans="1:8" x14ac:dyDescent="0.2">
      <c r="A52" s="13" t="s">
        <v>116</v>
      </c>
      <c r="B52" s="13"/>
      <c r="C52" s="13"/>
      <c r="D52" s="13"/>
      <c r="E52" s="13"/>
      <c r="F52" s="13"/>
      <c r="G52" s="13"/>
      <c r="H52" s="13"/>
    </row>
    <row r="53" spans="1:8" x14ac:dyDescent="0.2">
      <c r="A53" s="15" t="s">
        <v>68</v>
      </c>
      <c r="B53" s="15" t="s">
        <v>69</v>
      </c>
      <c r="C53" s="15" t="s">
        <v>70</v>
      </c>
      <c r="D53" s="15" t="s">
        <v>117</v>
      </c>
      <c r="E53" s="15" t="s">
        <v>118</v>
      </c>
      <c r="F53" s="15" t="s">
        <v>107</v>
      </c>
      <c r="G53" s="15" t="s">
        <v>119</v>
      </c>
      <c r="H53" s="15" t="s">
        <v>120</v>
      </c>
    </row>
    <row r="54" spans="1:8" x14ac:dyDescent="0.2">
      <c r="A54" s="16">
        <v>1230</v>
      </c>
      <c r="B54" s="14" t="s">
        <v>121</v>
      </c>
      <c r="C54" s="18">
        <f>SUM(C55:C61)</f>
        <v>49294868.660000004</v>
      </c>
      <c r="D54" s="18">
        <f t="shared" ref="D54:E54" si="0">SUM(D55:D61)</f>
        <v>1120619.24</v>
      </c>
      <c r="E54" s="18">
        <f t="shared" si="0"/>
        <v>-17573419.57</v>
      </c>
    </row>
    <row r="55" spans="1:8" x14ac:dyDescent="0.2">
      <c r="A55" s="16">
        <v>1231</v>
      </c>
      <c r="B55" s="14" t="s">
        <v>122</v>
      </c>
      <c r="C55" s="18">
        <v>3061714.35</v>
      </c>
      <c r="D55" s="18">
        <v>0</v>
      </c>
      <c r="E55" s="18">
        <v>0</v>
      </c>
    </row>
    <row r="56" spans="1:8" x14ac:dyDescent="0.2">
      <c r="A56" s="16">
        <v>1232</v>
      </c>
      <c r="B56" s="14" t="s">
        <v>123</v>
      </c>
      <c r="C56" s="18">
        <v>0</v>
      </c>
      <c r="D56" s="18">
        <v>0</v>
      </c>
      <c r="E56" s="18">
        <v>0</v>
      </c>
    </row>
    <row r="57" spans="1:8" ht="33.75" x14ac:dyDescent="0.2">
      <c r="A57" s="16">
        <v>1233</v>
      </c>
      <c r="B57" s="14" t="s">
        <v>124</v>
      </c>
      <c r="C57" s="18">
        <v>46233154.310000002</v>
      </c>
      <c r="D57" s="18">
        <v>1120619.24</v>
      </c>
      <c r="E57" s="18">
        <v>-17573419.57</v>
      </c>
      <c r="F57" s="14" t="s">
        <v>574</v>
      </c>
      <c r="G57" s="116">
        <v>3.3000000000000002E-2</v>
      </c>
      <c r="H57" s="115" t="s">
        <v>575</v>
      </c>
    </row>
    <row r="58" spans="1:8" x14ac:dyDescent="0.2">
      <c r="A58" s="16">
        <v>1234</v>
      </c>
      <c r="B58" s="14" t="s">
        <v>125</v>
      </c>
      <c r="C58" s="18">
        <v>0</v>
      </c>
      <c r="D58" s="18">
        <v>0</v>
      </c>
      <c r="E58" s="18">
        <v>0</v>
      </c>
    </row>
    <row r="59" spans="1:8" x14ac:dyDescent="0.2">
      <c r="A59" s="16">
        <v>1235</v>
      </c>
      <c r="B59" s="14" t="s">
        <v>126</v>
      </c>
      <c r="C59" s="18">
        <v>0</v>
      </c>
      <c r="D59" s="18">
        <v>0</v>
      </c>
      <c r="E59" s="18">
        <v>0</v>
      </c>
    </row>
    <row r="60" spans="1:8" x14ac:dyDescent="0.2">
      <c r="A60" s="16">
        <v>1236</v>
      </c>
      <c r="B60" s="14" t="s">
        <v>127</v>
      </c>
      <c r="C60" s="18">
        <v>0</v>
      </c>
      <c r="D60" s="18">
        <v>0</v>
      </c>
      <c r="E60" s="18">
        <v>0</v>
      </c>
    </row>
    <row r="61" spans="1:8" x14ac:dyDescent="0.2">
      <c r="A61" s="16">
        <v>1239</v>
      </c>
      <c r="B61" s="14" t="s">
        <v>128</v>
      </c>
      <c r="C61" s="18">
        <v>0</v>
      </c>
      <c r="D61" s="18">
        <v>0</v>
      </c>
      <c r="E61" s="18">
        <v>0</v>
      </c>
    </row>
    <row r="62" spans="1:8" x14ac:dyDescent="0.2">
      <c r="A62" s="16">
        <v>1240</v>
      </c>
      <c r="B62" s="14" t="s">
        <v>129</v>
      </c>
      <c r="C62" s="18">
        <f>SUM(C63:C70)</f>
        <v>17699270.120000001</v>
      </c>
      <c r="D62" s="18">
        <f t="shared" ref="D62:E62" si="1">SUM(D63:D70)</f>
        <v>511464.53</v>
      </c>
      <c r="E62" s="18">
        <f t="shared" si="1"/>
        <v>-14042542.109999999</v>
      </c>
    </row>
    <row r="63" spans="1:8" ht="33.75" x14ac:dyDescent="0.2">
      <c r="A63" s="16">
        <v>1241</v>
      </c>
      <c r="B63" s="14" t="s">
        <v>130</v>
      </c>
      <c r="C63" s="18">
        <v>6742191.8799999999</v>
      </c>
      <c r="D63" s="18">
        <v>199529.04</v>
      </c>
      <c r="E63" s="18">
        <v>-5350815.46</v>
      </c>
      <c r="F63" s="14" t="s">
        <v>574</v>
      </c>
      <c r="G63" s="116">
        <v>0.1</v>
      </c>
      <c r="H63" s="115" t="s">
        <v>575</v>
      </c>
    </row>
    <row r="64" spans="1:8" x14ac:dyDescent="0.2">
      <c r="A64" s="16">
        <v>1242</v>
      </c>
      <c r="B64" s="14" t="s">
        <v>131</v>
      </c>
      <c r="C64" s="18">
        <v>79094</v>
      </c>
      <c r="D64" s="18">
        <v>0</v>
      </c>
      <c r="E64" s="18">
        <v>0</v>
      </c>
    </row>
    <row r="65" spans="1:8" x14ac:dyDescent="0.2">
      <c r="A65" s="16">
        <v>1243</v>
      </c>
      <c r="B65" s="14" t="s">
        <v>132</v>
      </c>
      <c r="C65" s="18">
        <v>0</v>
      </c>
      <c r="D65" s="18">
        <v>0</v>
      </c>
      <c r="E65" s="18">
        <v>0</v>
      </c>
    </row>
    <row r="66" spans="1:8" ht="33.75" x14ac:dyDescent="0.2">
      <c r="A66" s="16">
        <v>1244</v>
      </c>
      <c r="B66" s="14" t="s">
        <v>133</v>
      </c>
      <c r="C66" s="18">
        <v>10098083.1</v>
      </c>
      <c r="D66" s="18">
        <v>280579.74</v>
      </c>
      <c r="E66" s="18">
        <v>-8271197.1699999999</v>
      </c>
      <c r="F66" s="14" t="s">
        <v>574</v>
      </c>
      <c r="G66" s="116">
        <v>0.2</v>
      </c>
      <c r="H66" s="115" t="s">
        <v>575</v>
      </c>
    </row>
    <row r="67" spans="1:8" x14ac:dyDescent="0.2">
      <c r="A67" s="16">
        <v>1245</v>
      </c>
      <c r="B67" s="14" t="s">
        <v>134</v>
      </c>
      <c r="C67" s="18">
        <v>0</v>
      </c>
      <c r="D67" s="18">
        <v>0</v>
      </c>
      <c r="E67" s="18">
        <v>0</v>
      </c>
    </row>
    <row r="68" spans="1:8" ht="33.75" x14ac:dyDescent="0.2">
      <c r="A68" s="16">
        <v>1246</v>
      </c>
      <c r="B68" s="14" t="s">
        <v>135</v>
      </c>
      <c r="C68" s="18">
        <v>779901.14</v>
      </c>
      <c r="D68" s="18">
        <v>31355.75</v>
      </c>
      <c r="E68" s="18">
        <v>-420529.48</v>
      </c>
      <c r="F68" s="14" t="s">
        <v>574</v>
      </c>
      <c r="G68" s="116">
        <v>0.1</v>
      </c>
      <c r="H68" s="115" t="s">
        <v>575</v>
      </c>
    </row>
    <row r="69" spans="1:8" x14ac:dyDescent="0.2">
      <c r="A69" s="16">
        <v>1247</v>
      </c>
      <c r="B69" s="14" t="s">
        <v>136</v>
      </c>
      <c r="C69" s="18">
        <v>0</v>
      </c>
      <c r="D69" s="18">
        <v>0</v>
      </c>
      <c r="E69" s="18">
        <v>0</v>
      </c>
    </row>
    <row r="70" spans="1:8" x14ac:dyDescent="0.2">
      <c r="A70" s="16">
        <v>1248</v>
      </c>
      <c r="B70" s="14" t="s">
        <v>137</v>
      </c>
      <c r="C70" s="18">
        <v>0</v>
      </c>
      <c r="D70" s="18">
        <v>0</v>
      </c>
      <c r="E70" s="18">
        <v>0</v>
      </c>
    </row>
    <row r="72" spans="1:8" x14ac:dyDescent="0.2">
      <c r="A72" s="13" t="s">
        <v>138</v>
      </c>
      <c r="B72" s="13"/>
      <c r="C72" s="13"/>
      <c r="D72" s="13"/>
      <c r="E72" s="13"/>
      <c r="F72" s="13"/>
      <c r="G72" s="13"/>
      <c r="H72" s="13"/>
    </row>
    <row r="73" spans="1:8" x14ac:dyDescent="0.2">
      <c r="A73" s="15" t="s">
        <v>68</v>
      </c>
      <c r="B73" s="15" t="s">
        <v>69</v>
      </c>
      <c r="C73" s="15" t="s">
        <v>70</v>
      </c>
      <c r="D73" s="15" t="s">
        <v>139</v>
      </c>
      <c r="E73" s="15" t="s">
        <v>140</v>
      </c>
      <c r="F73" s="15" t="s">
        <v>107</v>
      </c>
      <c r="G73" s="15" t="s">
        <v>119</v>
      </c>
      <c r="H73" s="15" t="s">
        <v>120</v>
      </c>
    </row>
    <row r="74" spans="1:8" x14ac:dyDescent="0.2">
      <c r="A74" s="16">
        <v>1250</v>
      </c>
      <c r="B74" s="14" t="s">
        <v>141</v>
      </c>
      <c r="C74" s="18">
        <f>SUM(C75:C79)</f>
        <v>2572313.9299999997</v>
      </c>
      <c r="D74" s="18">
        <f t="shared" ref="D74:E74" si="2">SUM(D75:D79)</f>
        <v>332602.78000000003</v>
      </c>
      <c r="E74" s="18">
        <f t="shared" si="2"/>
        <v>-1893876.09</v>
      </c>
    </row>
    <row r="75" spans="1:8" x14ac:dyDescent="0.2">
      <c r="A75" s="16">
        <v>1251</v>
      </c>
      <c r="B75" s="14" t="s">
        <v>142</v>
      </c>
      <c r="C75" s="18">
        <v>46866.8</v>
      </c>
      <c r="D75" s="18">
        <v>0</v>
      </c>
      <c r="E75" s="18">
        <v>-46866.8</v>
      </c>
      <c r="F75" s="14" t="s">
        <v>570</v>
      </c>
    </row>
    <row r="76" spans="1:8" x14ac:dyDescent="0.2">
      <c r="A76" s="16">
        <v>1252</v>
      </c>
      <c r="B76" s="14" t="s">
        <v>143</v>
      </c>
      <c r="C76" s="18">
        <v>0</v>
      </c>
      <c r="D76" s="18">
        <v>0</v>
      </c>
      <c r="E76" s="18">
        <v>0</v>
      </c>
    </row>
    <row r="77" spans="1:8" x14ac:dyDescent="0.2">
      <c r="A77" s="16">
        <v>1253</v>
      </c>
      <c r="B77" s="14" t="s">
        <v>144</v>
      </c>
      <c r="C77" s="18">
        <v>0</v>
      </c>
      <c r="D77" s="18">
        <v>0</v>
      </c>
      <c r="E77" s="18">
        <v>0</v>
      </c>
    </row>
    <row r="78" spans="1:8" x14ac:dyDescent="0.2">
      <c r="A78" s="16">
        <v>1254</v>
      </c>
      <c r="B78" s="14" t="s">
        <v>145</v>
      </c>
      <c r="C78" s="18">
        <v>2525447.13</v>
      </c>
      <c r="D78" s="18">
        <v>332602.78000000003</v>
      </c>
      <c r="E78" s="18">
        <v>-1847009.29</v>
      </c>
      <c r="F78" s="14" t="s">
        <v>571</v>
      </c>
      <c r="G78" s="14" t="s">
        <v>572</v>
      </c>
      <c r="H78" s="14" t="s">
        <v>573</v>
      </c>
    </row>
    <row r="79" spans="1:8" x14ac:dyDescent="0.2">
      <c r="A79" s="16">
        <v>1259</v>
      </c>
      <c r="B79" s="14" t="s">
        <v>146</v>
      </c>
      <c r="C79" s="18">
        <v>0</v>
      </c>
      <c r="D79" s="18">
        <v>0</v>
      </c>
      <c r="E79" s="18">
        <v>0</v>
      </c>
    </row>
    <row r="80" spans="1:8" x14ac:dyDescent="0.2">
      <c r="A80" s="16">
        <v>1270</v>
      </c>
      <c r="B80" s="14" t="s">
        <v>147</v>
      </c>
      <c r="C80" s="18">
        <f>SUM(C81:C86)</f>
        <v>0</v>
      </c>
      <c r="D80" s="18">
        <f t="shared" ref="D80:E80" si="3">SUM(D81:D86)</f>
        <v>0</v>
      </c>
      <c r="E80" s="18">
        <f t="shared" si="3"/>
        <v>0</v>
      </c>
    </row>
    <row r="81" spans="1:8" x14ac:dyDescent="0.2">
      <c r="A81" s="16">
        <v>1271</v>
      </c>
      <c r="B81" s="14" t="s">
        <v>148</v>
      </c>
      <c r="C81" s="18">
        <v>0</v>
      </c>
      <c r="D81" s="18">
        <v>0</v>
      </c>
      <c r="E81" s="18">
        <v>0</v>
      </c>
    </row>
    <row r="82" spans="1:8" x14ac:dyDescent="0.2">
      <c r="A82" s="16">
        <v>1272</v>
      </c>
      <c r="B82" s="14" t="s">
        <v>149</v>
      </c>
      <c r="C82" s="18">
        <v>0</v>
      </c>
      <c r="D82" s="18">
        <v>0</v>
      </c>
      <c r="E82" s="18">
        <v>0</v>
      </c>
    </row>
    <row r="83" spans="1:8" x14ac:dyDescent="0.2">
      <c r="A83" s="16">
        <v>1273</v>
      </c>
      <c r="B83" s="14" t="s">
        <v>150</v>
      </c>
      <c r="C83" s="18">
        <v>0</v>
      </c>
      <c r="D83" s="18">
        <v>0</v>
      </c>
      <c r="E83" s="18">
        <v>0</v>
      </c>
    </row>
    <row r="84" spans="1:8" x14ac:dyDescent="0.2">
      <c r="A84" s="16">
        <v>1274</v>
      </c>
      <c r="B84" s="14" t="s">
        <v>151</v>
      </c>
      <c r="C84" s="18">
        <v>0</v>
      </c>
      <c r="D84" s="18">
        <v>0</v>
      </c>
      <c r="E84" s="18">
        <v>0</v>
      </c>
    </row>
    <row r="85" spans="1:8" x14ac:dyDescent="0.2">
      <c r="A85" s="16">
        <v>1275</v>
      </c>
      <c r="B85" s="14" t="s">
        <v>152</v>
      </c>
      <c r="C85" s="18">
        <v>0</v>
      </c>
      <c r="D85" s="18">
        <v>0</v>
      </c>
      <c r="E85" s="18">
        <v>0</v>
      </c>
    </row>
    <row r="86" spans="1:8" x14ac:dyDescent="0.2">
      <c r="A86" s="16">
        <v>1279</v>
      </c>
      <c r="B86" s="14" t="s">
        <v>153</v>
      </c>
      <c r="C86" s="18">
        <v>0</v>
      </c>
      <c r="D86" s="18">
        <v>0</v>
      </c>
      <c r="E86" s="18">
        <v>0</v>
      </c>
    </row>
    <row r="88" spans="1:8" x14ac:dyDescent="0.2">
      <c r="A88" s="13" t="s">
        <v>154</v>
      </c>
      <c r="B88" s="13"/>
      <c r="C88" s="13"/>
      <c r="D88" s="13"/>
      <c r="E88" s="13"/>
      <c r="F88" s="13"/>
      <c r="G88" s="13"/>
      <c r="H88" s="13"/>
    </row>
    <row r="89" spans="1:8" x14ac:dyDescent="0.2">
      <c r="A89" s="15" t="s">
        <v>68</v>
      </c>
      <c r="B89" s="15" t="s">
        <v>69</v>
      </c>
      <c r="C89" s="15" t="s">
        <v>70</v>
      </c>
      <c r="D89" s="15" t="s">
        <v>155</v>
      </c>
      <c r="E89" s="15"/>
      <c r="F89" s="15"/>
      <c r="G89" s="15"/>
      <c r="H89" s="15"/>
    </row>
    <row r="90" spans="1:8" x14ac:dyDescent="0.2">
      <c r="A90" s="16">
        <v>1160</v>
      </c>
      <c r="B90" s="14" t="s">
        <v>156</v>
      </c>
      <c r="C90" s="18">
        <f>SUM(C91:C92)</f>
        <v>-1650088.71</v>
      </c>
    </row>
    <row r="91" spans="1:8" ht="90" x14ac:dyDescent="0.2">
      <c r="A91" s="16">
        <v>1161</v>
      </c>
      <c r="B91" s="14" t="s">
        <v>157</v>
      </c>
      <c r="C91" s="18">
        <v>-1650088.71</v>
      </c>
      <c r="D91" s="115" t="s">
        <v>569</v>
      </c>
    </row>
    <row r="92" spans="1:8" x14ac:dyDescent="0.2">
      <c r="A92" s="16">
        <v>1162</v>
      </c>
      <c r="B92" s="14" t="s">
        <v>158</v>
      </c>
      <c r="C92" s="18">
        <v>0</v>
      </c>
    </row>
    <row r="94" spans="1:8" x14ac:dyDescent="0.2">
      <c r="A94" s="13" t="s">
        <v>159</v>
      </c>
      <c r="B94" s="13"/>
      <c r="C94" s="13"/>
      <c r="D94" s="13"/>
      <c r="E94" s="13"/>
      <c r="F94" s="13"/>
      <c r="G94" s="13"/>
      <c r="H94" s="13"/>
    </row>
    <row r="95" spans="1:8" x14ac:dyDescent="0.2">
      <c r="A95" s="15" t="s">
        <v>68</v>
      </c>
      <c r="B95" s="15" t="s">
        <v>69</v>
      </c>
      <c r="C95" s="15" t="s">
        <v>70</v>
      </c>
      <c r="D95" s="15" t="s">
        <v>85</v>
      </c>
      <c r="E95" s="15"/>
      <c r="F95" s="15"/>
      <c r="G95" s="15"/>
      <c r="H95" s="15"/>
    </row>
    <row r="96" spans="1:8" x14ac:dyDescent="0.2">
      <c r="A96" s="16">
        <v>1290</v>
      </c>
      <c r="B96" s="14" t="s">
        <v>160</v>
      </c>
      <c r="C96" s="18">
        <f>SUM(C97:C99)</f>
        <v>0</v>
      </c>
    </row>
    <row r="97" spans="1:8" x14ac:dyDescent="0.2">
      <c r="A97" s="16">
        <v>1291</v>
      </c>
      <c r="B97" s="14" t="s">
        <v>161</v>
      </c>
      <c r="C97" s="18">
        <v>0</v>
      </c>
    </row>
    <row r="98" spans="1:8" x14ac:dyDescent="0.2">
      <c r="A98" s="16">
        <v>1292</v>
      </c>
      <c r="B98" s="14" t="s">
        <v>162</v>
      </c>
      <c r="C98" s="18">
        <v>0</v>
      </c>
    </row>
    <row r="99" spans="1:8" x14ac:dyDescent="0.2">
      <c r="A99" s="16">
        <v>1293</v>
      </c>
      <c r="B99" s="14" t="s">
        <v>163</v>
      </c>
      <c r="C99" s="18">
        <v>0</v>
      </c>
    </row>
    <row r="101" spans="1:8" x14ac:dyDescent="0.2">
      <c r="A101" s="13" t="s">
        <v>164</v>
      </c>
      <c r="B101" s="13"/>
      <c r="C101" s="13"/>
      <c r="D101" s="13"/>
      <c r="E101" s="13"/>
      <c r="F101" s="13"/>
      <c r="G101" s="13"/>
      <c r="H101" s="13"/>
    </row>
    <row r="102" spans="1:8" x14ac:dyDescent="0.2">
      <c r="A102" s="15" t="s">
        <v>68</v>
      </c>
      <c r="B102" s="15" t="s">
        <v>69</v>
      </c>
      <c r="C102" s="15" t="s">
        <v>70</v>
      </c>
      <c r="D102" s="15" t="s">
        <v>81</v>
      </c>
      <c r="E102" s="15" t="s">
        <v>82</v>
      </c>
      <c r="F102" s="15" t="s">
        <v>83</v>
      </c>
      <c r="G102" s="15" t="s">
        <v>165</v>
      </c>
      <c r="H102" s="15" t="s">
        <v>166</v>
      </c>
    </row>
    <row r="103" spans="1:8" x14ac:dyDescent="0.2">
      <c r="A103" s="16">
        <v>2110</v>
      </c>
      <c r="B103" s="14" t="s">
        <v>167</v>
      </c>
      <c r="C103" s="18">
        <f>SUM(C104:C112)</f>
        <v>5239324.62</v>
      </c>
      <c r="D103" s="18">
        <f t="shared" ref="D103:G103" si="4">SUM(D104:D112)</f>
        <v>3924639.5300000003</v>
      </c>
      <c r="E103" s="18">
        <f t="shared" si="4"/>
        <v>0</v>
      </c>
      <c r="F103" s="18">
        <f t="shared" si="4"/>
        <v>0</v>
      </c>
      <c r="G103" s="18">
        <f t="shared" si="4"/>
        <v>1314685.0899999999</v>
      </c>
    </row>
    <row r="104" spans="1:8" x14ac:dyDescent="0.2">
      <c r="A104" s="16">
        <v>2111</v>
      </c>
      <c r="B104" s="14" t="s">
        <v>168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</row>
    <row r="105" spans="1:8" x14ac:dyDescent="0.2">
      <c r="A105" s="16">
        <v>2112</v>
      </c>
      <c r="B105" s="14" t="s">
        <v>169</v>
      </c>
      <c r="C105" s="18">
        <v>238996.05</v>
      </c>
      <c r="D105" s="18">
        <v>238996.05</v>
      </c>
      <c r="E105" s="18">
        <v>0</v>
      </c>
      <c r="F105" s="18">
        <v>0</v>
      </c>
      <c r="G105" s="18">
        <v>0</v>
      </c>
      <c r="H105" s="14" t="s">
        <v>568</v>
      </c>
    </row>
    <row r="106" spans="1:8" x14ac:dyDescent="0.2">
      <c r="A106" s="16">
        <v>2113</v>
      </c>
      <c r="B106" s="14" t="s">
        <v>170</v>
      </c>
      <c r="C106" s="18">
        <v>1830892.14</v>
      </c>
      <c r="D106" s="18">
        <v>1545572.65</v>
      </c>
      <c r="E106" s="18">
        <v>0</v>
      </c>
      <c r="F106" s="18">
        <v>0</v>
      </c>
      <c r="G106" s="18">
        <v>285319.49</v>
      </c>
      <c r="H106" s="14" t="s">
        <v>568</v>
      </c>
    </row>
    <row r="107" spans="1:8" x14ac:dyDescent="0.2">
      <c r="A107" s="16">
        <v>2114</v>
      </c>
      <c r="B107" s="14" t="s">
        <v>171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</row>
    <row r="108" spans="1:8" x14ac:dyDescent="0.2">
      <c r="A108" s="16">
        <v>2115</v>
      </c>
      <c r="B108" s="14" t="s">
        <v>172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</row>
    <row r="109" spans="1:8" x14ac:dyDescent="0.2">
      <c r="A109" s="16">
        <v>2116</v>
      </c>
      <c r="B109" s="14" t="s">
        <v>173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</row>
    <row r="110" spans="1:8" x14ac:dyDescent="0.2">
      <c r="A110" s="16">
        <v>2117</v>
      </c>
      <c r="B110" s="14" t="s">
        <v>174</v>
      </c>
      <c r="C110" s="18">
        <v>1891614.75</v>
      </c>
      <c r="D110" s="18">
        <v>1891614.75</v>
      </c>
      <c r="E110" s="18">
        <v>0</v>
      </c>
      <c r="F110" s="18">
        <v>0</v>
      </c>
      <c r="G110" s="18">
        <v>0</v>
      </c>
      <c r="H110" s="14" t="s">
        <v>568</v>
      </c>
    </row>
    <row r="111" spans="1:8" x14ac:dyDescent="0.2">
      <c r="A111" s="16">
        <v>2118</v>
      </c>
      <c r="B111" s="14" t="s">
        <v>175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2119</v>
      </c>
      <c r="B112" s="14" t="s">
        <v>176</v>
      </c>
      <c r="C112" s="18">
        <v>1277821.68</v>
      </c>
      <c r="D112" s="18">
        <v>248456.07999999996</v>
      </c>
      <c r="E112" s="18">
        <v>0</v>
      </c>
      <c r="F112" s="18">
        <v>0</v>
      </c>
      <c r="G112" s="18">
        <v>1029365.6</v>
      </c>
      <c r="H112" s="14" t="s">
        <v>568</v>
      </c>
    </row>
    <row r="113" spans="1:8" x14ac:dyDescent="0.2">
      <c r="A113" s="16">
        <v>2120</v>
      </c>
      <c r="B113" s="14" t="s">
        <v>177</v>
      </c>
      <c r="C113" s="18">
        <f>SUM(C114:C116)</f>
        <v>0</v>
      </c>
      <c r="D113" s="18">
        <f t="shared" ref="D113:G113" si="5">SUM(D114:D116)</f>
        <v>0</v>
      </c>
      <c r="E113" s="18">
        <f t="shared" si="5"/>
        <v>0</v>
      </c>
      <c r="F113" s="18">
        <f t="shared" si="5"/>
        <v>0</v>
      </c>
      <c r="G113" s="18">
        <f t="shared" si="5"/>
        <v>0</v>
      </c>
    </row>
    <row r="114" spans="1:8" x14ac:dyDescent="0.2">
      <c r="A114" s="16">
        <v>2121</v>
      </c>
      <c r="B114" s="14" t="s">
        <v>178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2122</v>
      </c>
      <c r="B115" s="14" t="s">
        <v>179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2129</v>
      </c>
      <c r="B116" s="14" t="s">
        <v>180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</row>
    <row r="118" spans="1:8" x14ac:dyDescent="0.2">
      <c r="A118" s="13" t="s">
        <v>181</v>
      </c>
      <c r="B118" s="13"/>
      <c r="C118" s="13"/>
      <c r="D118" s="13"/>
      <c r="E118" s="13"/>
      <c r="F118" s="13"/>
      <c r="G118" s="13"/>
      <c r="H118" s="13"/>
    </row>
    <row r="119" spans="1:8" x14ac:dyDescent="0.2">
      <c r="A119" s="15" t="s">
        <v>68</v>
      </c>
      <c r="B119" s="15" t="s">
        <v>69</v>
      </c>
      <c r="C119" s="15" t="s">
        <v>70</v>
      </c>
      <c r="D119" s="15" t="s">
        <v>182</v>
      </c>
      <c r="E119" s="15" t="s">
        <v>85</v>
      </c>
      <c r="F119" s="15"/>
      <c r="G119" s="15"/>
      <c r="H119" s="15"/>
    </row>
    <row r="120" spans="1:8" x14ac:dyDescent="0.2">
      <c r="A120" s="16">
        <v>2160</v>
      </c>
      <c r="B120" s="14" t="s">
        <v>183</v>
      </c>
      <c r="C120" s="18">
        <f>SUM(C121:C126)</f>
        <v>24522155.440000001</v>
      </c>
    </row>
    <row r="121" spans="1:8" x14ac:dyDescent="0.2">
      <c r="A121" s="16">
        <v>2161</v>
      </c>
      <c r="B121" s="14" t="s">
        <v>184</v>
      </c>
      <c r="C121" s="18">
        <v>0</v>
      </c>
    </row>
    <row r="122" spans="1:8" ht="90" x14ac:dyDescent="0.2">
      <c r="A122" s="16">
        <v>2162</v>
      </c>
      <c r="B122" s="14" t="s">
        <v>185</v>
      </c>
      <c r="C122" s="18">
        <v>24522155.440000001</v>
      </c>
      <c r="D122" s="14" t="s">
        <v>566</v>
      </c>
      <c r="E122" s="115" t="s">
        <v>567</v>
      </c>
    </row>
    <row r="123" spans="1:8" x14ac:dyDescent="0.2">
      <c r="A123" s="16">
        <v>2163</v>
      </c>
      <c r="B123" s="14" t="s">
        <v>186</v>
      </c>
      <c r="C123" s="18">
        <v>0</v>
      </c>
    </row>
    <row r="124" spans="1:8" x14ac:dyDescent="0.2">
      <c r="A124" s="16">
        <v>2164</v>
      </c>
      <c r="B124" s="14" t="s">
        <v>187</v>
      </c>
      <c r="C124" s="18">
        <v>0</v>
      </c>
    </row>
    <row r="125" spans="1:8" x14ac:dyDescent="0.2">
      <c r="A125" s="16">
        <v>2165</v>
      </c>
      <c r="B125" s="14" t="s">
        <v>188</v>
      </c>
      <c r="C125" s="18">
        <v>0</v>
      </c>
    </row>
    <row r="126" spans="1:8" x14ac:dyDescent="0.2">
      <c r="A126" s="16">
        <v>2166</v>
      </c>
      <c r="B126" s="14" t="s">
        <v>189</v>
      </c>
      <c r="C126" s="18">
        <v>0</v>
      </c>
    </row>
    <row r="127" spans="1:8" x14ac:dyDescent="0.2">
      <c r="A127" s="16">
        <v>2250</v>
      </c>
      <c r="B127" s="14" t="s">
        <v>190</v>
      </c>
      <c r="C127" s="18">
        <f>SUM(C128:C133)</f>
        <v>0</v>
      </c>
    </row>
    <row r="128" spans="1:8" x14ac:dyDescent="0.2">
      <c r="A128" s="16">
        <v>2251</v>
      </c>
      <c r="B128" s="14" t="s">
        <v>191</v>
      </c>
      <c r="C128" s="18">
        <v>0</v>
      </c>
    </row>
    <row r="129" spans="1:8" x14ac:dyDescent="0.2">
      <c r="A129" s="16">
        <v>2252</v>
      </c>
      <c r="B129" s="14" t="s">
        <v>192</v>
      </c>
      <c r="C129" s="18">
        <v>0</v>
      </c>
    </row>
    <row r="130" spans="1:8" x14ac:dyDescent="0.2">
      <c r="A130" s="16">
        <v>2253</v>
      </c>
      <c r="B130" s="14" t="s">
        <v>193</v>
      </c>
      <c r="C130" s="18">
        <v>0</v>
      </c>
    </row>
    <row r="131" spans="1:8" x14ac:dyDescent="0.2">
      <c r="A131" s="16">
        <v>2254</v>
      </c>
      <c r="B131" s="14" t="s">
        <v>194</v>
      </c>
      <c r="C131" s="18">
        <v>0</v>
      </c>
    </row>
    <row r="132" spans="1:8" x14ac:dyDescent="0.2">
      <c r="A132" s="16">
        <v>2255</v>
      </c>
      <c r="B132" s="14" t="s">
        <v>195</v>
      </c>
      <c r="C132" s="18">
        <v>0</v>
      </c>
    </row>
    <row r="133" spans="1:8" x14ac:dyDescent="0.2">
      <c r="A133" s="16">
        <v>2256</v>
      </c>
      <c r="B133" s="14" t="s">
        <v>196</v>
      </c>
      <c r="C133" s="18">
        <v>0</v>
      </c>
    </row>
    <row r="135" spans="1:8" x14ac:dyDescent="0.2">
      <c r="A135" s="13" t="s">
        <v>197</v>
      </c>
      <c r="B135" s="13"/>
      <c r="C135" s="13"/>
      <c r="D135" s="13"/>
      <c r="E135" s="13"/>
      <c r="F135" s="13"/>
      <c r="G135" s="13"/>
      <c r="H135" s="13"/>
    </row>
    <row r="136" spans="1:8" x14ac:dyDescent="0.2">
      <c r="A136" s="17" t="s">
        <v>68</v>
      </c>
      <c r="B136" s="17" t="s">
        <v>69</v>
      </c>
      <c r="C136" s="17" t="s">
        <v>70</v>
      </c>
      <c r="D136" s="17" t="s">
        <v>182</v>
      </c>
      <c r="E136" s="17" t="s">
        <v>85</v>
      </c>
      <c r="F136" s="17"/>
      <c r="G136" s="17"/>
      <c r="H136" s="17"/>
    </row>
    <row r="137" spans="1:8" x14ac:dyDescent="0.2">
      <c r="A137" s="16">
        <v>2159</v>
      </c>
      <c r="B137" s="14" t="s">
        <v>198</v>
      </c>
      <c r="C137" s="18">
        <v>0</v>
      </c>
    </row>
    <row r="138" spans="1:8" x14ac:dyDescent="0.2">
      <c r="A138" s="16">
        <v>2199</v>
      </c>
      <c r="B138" s="14" t="s">
        <v>199</v>
      </c>
      <c r="C138" s="18">
        <v>0</v>
      </c>
    </row>
    <row r="139" spans="1:8" x14ac:dyDescent="0.2">
      <c r="A139" s="16">
        <v>2240</v>
      </c>
      <c r="B139" s="14" t="s">
        <v>200</v>
      </c>
      <c r="C139" s="18">
        <f>SUM(C140:C142)</f>
        <v>0</v>
      </c>
    </row>
    <row r="140" spans="1:8" x14ac:dyDescent="0.2">
      <c r="A140" s="16">
        <v>2241</v>
      </c>
      <c r="B140" s="14" t="s">
        <v>201</v>
      </c>
      <c r="C140" s="18">
        <v>0</v>
      </c>
    </row>
    <row r="141" spans="1:8" x14ac:dyDescent="0.2">
      <c r="A141" s="16">
        <v>2242</v>
      </c>
      <c r="B141" s="14" t="s">
        <v>202</v>
      </c>
      <c r="C141" s="18">
        <v>0</v>
      </c>
    </row>
    <row r="142" spans="1:8" x14ac:dyDescent="0.2">
      <c r="A142" s="16">
        <v>2249</v>
      </c>
      <c r="B142" s="14" t="s">
        <v>203</v>
      </c>
      <c r="C142" s="18">
        <v>0</v>
      </c>
    </row>
    <row r="144" spans="1:8" x14ac:dyDescent="0.2">
      <c r="B144" s="14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zoomScaleNormal="100" workbookViewId="0">
      <selection sqref="A1:C1"/>
    </sheetView>
  </sheetViews>
  <sheetFormatPr baseColWidth="10" defaultColWidth="9.28515625" defaultRowHeight="11.25" x14ac:dyDescent="0.2"/>
  <cols>
    <col min="1" max="1" width="10" style="14" customWidth="1"/>
    <col min="2" max="2" width="72.7109375" style="14" bestFit="1" customWidth="1"/>
    <col min="3" max="3" width="15.7109375" style="14" customWidth="1"/>
    <col min="4" max="5" width="19.7109375" style="14" customWidth="1"/>
    <col min="6" max="16384" width="9.28515625" style="14"/>
  </cols>
  <sheetData>
    <row r="1" spans="1:5" s="20" customFormat="1" ht="19.149999999999999" customHeight="1" x14ac:dyDescent="0.25">
      <c r="A1" s="129" t="str">
        <f>ESF!A1</f>
        <v>Instituto Municipal de Vivienda de León, Guanajuato (IMUVI)</v>
      </c>
      <c r="B1" s="129"/>
      <c r="C1" s="129"/>
      <c r="D1" s="10" t="s">
        <v>0</v>
      </c>
      <c r="E1" s="19">
        <f>'Notas a los Edos Financieros'!D1</f>
        <v>2022</v>
      </c>
    </row>
    <row r="2" spans="1:5" s="11" customFormat="1" ht="19.149999999999999" customHeight="1" x14ac:dyDescent="0.25">
      <c r="A2" s="129" t="s">
        <v>204</v>
      </c>
      <c r="B2" s="129"/>
      <c r="C2" s="129"/>
      <c r="D2" s="10" t="s">
        <v>2</v>
      </c>
      <c r="E2" s="19" t="str">
        <f>'Notas a los Edos Financieros'!D2</f>
        <v>Trimestral</v>
      </c>
    </row>
    <row r="3" spans="1:5" s="11" customFormat="1" ht="19.149999999999999" customHeight="1" x14ac:dyDescent="0.25">
      <c r="A3" s="129" t="str">
        <f>ESF!A3</f>
        <v>Correspondiente del 1 enero al 30 de junio de 2022</v>
      </c>
      <c r="B3" s="129"/>
      <c r="C3" s="129"/>
      <c r="D3" s="10" t="s">
        <v>4</v>
      </c>
      <c r="E3" s="19">
        <f>'Notas a los Edos Financieros'!D3</f>
        <v>2</v>
      </c>
    </row>
    <row r="4" spans="1:5" x14ac:dyDescent="0.2">
      <c r="A4" s="12" t="s">
        <v>66</v>
      </c>
      <c r="B4" s="13"/>
      <c r="C4" s="13"/>
      <c r="D4" s="13"/>
      <c r="E4" s="13"/>
    </row>
    <row r="6" spans="1:5" x14ac:dyDescent="0.2">
      <c r="A6" s="38" t="s">
        <v>205</v>
      </c>
      <c r="B6" s="38"/>
      <c r="C6" s="38"/>
      <c r="D6" s="38"/>
      <c r="E6" s="38"/>
    </row>
    <row r="7" spans="1:5" x14ac:dyDescent="0.2">
      <c r="A7" s="39" t="s">
        <v>68</v>
      </c>
      <c r="B7" s="39" t="s">
        <v>69</v>
      </c>
      <c r="C7" s="39" t="s">
        <v>70</v>
      </c>
      <c r="D7" s="39" t="s">
        <v>206</v>
      </c>
      <c r="E7" s="39"/>
    </row>
    <row r="8" spans="1:5" x14ac:dyDescent="0.2">
      <c r="A8" s="41">
        <v>4100</v>
      </c>
      <c r="B8" s="42" t="s">
        <v>39</v>
      </c>
      <c r="C8" s="45">
        <f>+C9+C19+C25+C28+C34+C37+C46</f>
        <v>10580315.57</v>
      </c>
      <c r="D8" s="42"/>
      <c r="E8" s="40"/>
    </row>
    <row r="9" spans="1:5" x14ac:dyDescent="0.2">
      <c r="A9" s="41">
        <v>4110</v>
      </c>
      <c r="B9" s="42" t="s">
        <v>207</v>
      </c>
      <c r="C9" s="45">
        <f>SUM(C10:C18)</f>
        <v>0</v>
      </c>
      <c r="D9" s="42"/>
      <c r="E9" s="40"/>
    </row>
    <row r="10" spans="1:5" x14ac:dyDescent="0.2">
      <c r="A10" s="41">
        <v>4111</v>
      </c>
      <c r="B10" s="42" t="s">
        <v>208</v>
      </c>
      <c r="C10" s="45">
        <v>0</v>
      </c>
      <c r="D10" s="42"/>
      <c r="E10" s="40"/>
    </row>
    <row r="11" spans="1:5" x14ac:dyDescent="0.2">
      <c r="A11" s="41">
        <v>4112</v>
      </c>
      <c r="B11" s="42" t="s">
        <v>209</v>
      </c>
      <c r="C11" s="45">
        <v>0</v>
      </c>
      <c r="D11" s="42"/>
      <c r="E11" s="40"/>
    </row>
    <row r="12" spans="1:5" x14ac:dyDescent="0.2">
      <c r="A12" s="41">
        <v>4113</v>
      </c>
      <c r="B12" s="42" t="s">
        <v>210</v>
      </c>
      <c r="C12" s="45">
        <v>0</v>
      </c>
      <c r="D12" s="42"/>
      <c r="E12" s="40"/>
    </row>
    <row r="13" spans="1:5" x14ac:dyDescent="0.2">
      <c r="A13" s="41">
        <v>4114</v>
      </c>
      <c r="B13" s="42" t="s">
        <v>211</v>
      </c>
      <c r="C13" s="45">
        <v>0</v>
      </c>
      <c r="D13" s="42"/>
      <c r="E13" s="40"/>
    </row>
    <row r="14" spans="1:5" x14ac:dyDescent="0.2">
      <c r="A14" s="41">
        <v>4115</v>
      </c>
      <c r="B14" s="42" t="s">
        <v>212</v>
      </c>
      <c r="C14" s="45">
        <v>0</v>
      </c>
      <c r="D14" s="42"/>
      <c r="E14" s="40"/>
    </row>
    <row r="15" spans="1:5" x14ac:dyDescent="0.2">
      <c r="A15" s="41">
        <v>4116</v>
      </c>
      <c r="B15" s="42" t="s">
        <v>213</v>
      </c>
      <c r="C15" s="45">
        <v>0</v>
      </c>
      <c r="D15" s="42"/>
      <c r="E15" s="40"/>
    </row>
    <row r="16" spans="1:5" x14ac:dyDescent="0.2">
      <c r="A16" s="41">
        <v>4117</v>
      </c>
      <c r="B16" s="42" t="s">
        <v>214</v>
      </c>
      <c r="C16" s="45">
        <v>0</v>
      </c>
      <c r="D16" s="42"/>
      <c r="E16" s="40"/>
    </row>
    <row r="17" spans="1:5" ht="22.5" x14ac:dyDescent="0.2">
      <c r="A17" s="41">
        <v>4118</v>
      </c>
      <c r="B17" s="43" t="s">
        <v>215</v>
      </c>
      <c r="C17" s="45">
        <v>0</v>
      </c>
      <c r="D17" s="42"/>
      <c r="E17" s="40"/>
    </row>
    <row r="18" spans="1:5" x14ac:dyDescent="0.2">
      <c r="A18" s="41">
        <v>4119</v>
      </c>
      <c r="B18" s="42" t="s">
        <v>216</v>
      </c>
      <c r="C18" s="45">
        <v>0</v>
      </c>
      <c r="D18" s="42"/>
      <c r="E18" s="40"/>
    </row>
    <row r="19" spans="1:5" x14ac:dyDescent="0.2">
      <c r="A19" s="41">
        <v>4120</v>
      </c>
      <c r="B19" s="42" t="s">
        <v>217</v>
      </c>
      <c r="C19" s="45">
        <f>SUM(C20:C24)</f>
        <v>0</v>
      </c>
      <c r="D19" s="42"/>
      <c r="E19" s="40"/>
    </row>
    <row r="20" spans="1:5" x14ac:dyDescent="0.2">
      <c r="A20" s="41">
        <v>4121</v>
      </c>
      <c r="B20" s="42" t="s">
        <v>218</v>
      </c>
      <c r="C20" s="45">
        <v>0</v>
      </c>
      <c r="D20" s="42"/>
      <c r="E20" s="40"/>
    </row>
    <row r="21" spans="1:5" x14ac:dyDescent="0.2">
      <c r="A21" s="41">
        <v>4122</v>
      </c>
      <c r="B21" s="42" t="s">
        <v>219</v>
      </c>
      <c r="C21" s="45">
        <v>0</v>
      </c>
      <c r="D21" s="42"/>
      <c r="E21" s="40"/>
    </row>
    <row r="22" spans="1:5" x14ac:dyDescent="0.2">
      <c r="A22" s="41">
        <v>4123</v>
      </c>
      <c r="B22" s="42" t="s">
        <v>220</v>
      </c>
      <c r="C22" s="45">
        <v>0</v>
      </c>
      <c r="D22" s="42"/>
      <c r="E22" s="40"/>
    </row>
    <row r="23" spans="1:5" x14ac:dyDescent="0.2">
      <c r="A23" s="41">
        <v>4124</v>
      </c>
      <c r="B23" s="42" t="s">
        <v>221</v>
      </c>
      <c r="C23" s="45">
        <v>0</v>
      </c>
      <c r="D23" s="42"/>
      <c r="E23" s="40"/>
    </row>
    <row r="24" spans="1:5" x14ac:dyDescent="0.2">
      <c r="A24" s="41">
        <v>4129</v>
      </c>
      <c r="B24" s="42" t="s">
        <v>222</v>
      </c>
      <c r="C24" s="45">
        <v>0</v>
      </c>
      <c r="D24" s="42"/>
      <c r="E24" s="40"/>
    </row>
    <row r="25" spans="1:5" x14ac:dyDescent="0.2">
      <c r="A25" s="41">
        <v>4130</v>
      </c>
      <c r="B25" s="42" t="s">
        <v>223</v>
      </c>
      <c r="C25" s="45">
        <f>SUM(C26:C27)</f>
        <v>0</v>
      </c>
      <c r="D25" s="42"/>
      <c r="E25" s="40"/>
    </row>
    <row r="26" spans="1:5" x14ac:dyDescent="0.2">
      <c r="A26" s="41">
        <v>4131</v>
      </c>
      <c r="B26" s="42" t="s">
        <v>224</v>
      </c>
      <c r="C26" s="45">
        <v>0</v>
      </c>
      <c r="D26" s="42"/>
      <c r="E26" s="40"/>
    </row>
    <row r="27" spans="1:5" ht="22.5" x14ac:dyDescent="0.2">
      <c r="A27" s="41">
        <v>4132</v>
      </c>
      <c r="B27" s="43" t="s">
        <v>225</v>
      </c>
      <c r="C27" s="45">
        <v>0</v>
      </c>
      <c r="D27" s="42"/>
      <c r="E27" s="40"/>
    </row>
    <row r="28" spans="1:5" x14ac:dyDescent="0.2">
      <c r="A28" s="41">
        <v>4140</v>
      </c>
      <c r="B28" s="42" t="s">
        <v>226</v>
      </c>
      <c r="C28" s="45">
        <f>SUM(C29:C33)</f>
        <v>0</v>
      </c>
      <c r="D28" s="42"/>
      <c r="E28" s="40"/>
    </row>
    <row r="29" spans="1:5" x14ac:dyDescent="0.2">
      <c r="A29" s="41">
        <v>4141</v>
      </c>
      <c r="B29" s="42" t="s">
        <v>227</v>
      </c>
      <c r="C29" s="45">
        <v>0</v>
      </c>
      <c r="D29" s="42"/>
      <c r="E29" s="40"/>
    </row>
    <row r="30" spans="1:5" x14ac:dyDescent="0.2">
      <c r="A30" s="41">
        <v>4143</v>
      </c>
      <c r="B30" s="42" t="s">
        <v>228</v>
      </c>
      <c r="C30" s="45">
        <v>0</v>
      </c>
      <c r="D30" s="42"/>
      <c r="E30" s="40"/>
    </row>
    <row r="31" spans="1:5" x14ac:dyDescent="0.2">
      <c r="A31" s="41">
        <v>4144</v>
      </c>
      <c r="B31" s="42" t="s">
        <v>229</v>
      </c>
      <c r="C31" s="45">
        <v>0</v>
      </c>
      <c r="D31" s="42"/>
      <c r="E31" s="40"/>
    </row>
    <row r="32" spans="1:5" ht="22.5" x14ac:dyDescent="0.2">
      <c r="A32" s="41">
        <v>4145</v>
      </c>
      <c r="B32" s="43" t="s">
        <v>230</v>
      </c>
      <c r="C32" s="45">
        <v>0</v>
      </c>
      <c r="D32" s="42"/>
      <c r="E32" s="40"/>
    </row>
    <row r="33" spans="1:5" x14ac:dyDescent="0.2">
      <c r="A33" s="41">
        <v>4149</v>
      </c>
      <c r="B33" s="42" t="s">
        <v>231</v>
      </c>
      <c r="C33" s="45">
        <v>0</v>
      </c>
      <c r="D33" s="42"/>
      <c r="E33" s="40"/>
    </row>
    <row r="34" spans="1:5" x14ac:dyDescent="0.2">
      <c r="A34" s="41">
        <v>4150</v>
      </c>
      <c r="B34" s="42" t="s">
        <v>232</v>
      </c>
      <c r="C34" s="45">
        <f>SUM(C35:C36)</f>
        <v>0</v>
      </c>
      <c r="D34" s="42"/>
      <c r="E34" s="40"/>
    </row>
    <row r="35" spans="1:5" x14ac:dyDescent="0.2">
      <c r="A35" s="41">
        <v>4151</v>
      </c>
      <c r="B35" s="42" t="s">
        <v>232</v>
      </c>
      <c r="C35" s="45">
        <v>0</v>
      </c>
      <c r="D35" s="42"/>
      <c r="E35" s="40"/>
    </row>
    <row r="36" spans="1:5" ht="22.5" x14ac:dyDescent="0.2">
      <c r="A36" s="41">
        <v>4154</v>
      </c>
      <c r="B36" s="43" t="s">
        <v>233</v>
      </c>
      <c r="C36" s="45">
        <v>0</v>
      </c>
      <c r="D36" s="42"/>
      <c r="E36" s="40"/>
    </row>
    <row r="37" spans="1:5" x14ac:dyDescent="0.2">
      <c r="A37" s="41">
        <v>4160</v>
      </c>
      <c r="B37" s="42" t="s">
        <v>234</v>
      </c>
      <c r="C37" s="45">
        <f>SUM(C38:C45)</f>
        <v>0</v>
      </c>
      <c r="D37" s="42"/>
      <c r="E37" s="40"/>
    </row>
    <row r="38" spans="1:5" x14ac:dyDescent="0.2">
      <c r="A38" s="41">
        <v>4161</v>
      </c>
      <c r="B38" s="42" t="s">
        <v>235</v>
      </c>
      <c r="C38" s="45">
        <v>0</v>
      </c>
      <c r="D38" s="42"/>
      <c r="E38" s="40"/>
    </row>
    <row r="39" spans="1:5" x14ac:dyDescent="0.2">
      <c r="A39" s="41">
        <v>4162</v>
      </c>
      <c r="B39" s="42" t="s">
        <v>236</v>
      </c>
      <c r="C39" s="45">
        <v>0</v>
      </c>
      <c r="D39" s="42"/>
      <c r="E39" s="40"/>
    </row>
    <row r="40" spans="1:5" x14ac:dyDescent="0.2">
      <c r="A40" s="41">
        <v>4163</v>
      </c>
      <c r="B40" s="42" t="s">
        <v>237</v>
      </c>
      <c r="C40" s="45">
        <v>0</v>
      </c>
      <c r="D40" s="42"/>
      <c r="E40" s="40"/>
    </row>
    <row r="41" spans="1:5" x14ac:dyDescent="0.2">
      <c r="A41" s="41">
        <v>4164</v>
      </c>
      <c r="B41" s="42" t="s">
        <v>238</v>
      </c>
      <c r="C41" s="45">
        <v>0</v>
      </c>
      <c r="D41" s="42"/>
      <c r="E41" s="40"/>
    </row>
    <row r="42" spans="1:5" x14ac:dyDescent="0.2">
      <c r="A42" s="41">
        <v>4165</v>
      </c>
      <c r="B42" s="42" t="s">
        <v>239</v>
      </c>
      <c r="C42" s="45">
        <v>0</v>
      </c>
      <c r="D42" s="42"/>
      <c r="E42" s="40"/>
    </row>
    <row r="43" spans="1:5" ht="22.5" x14ac:dyDescent="0.2">
      <c r="A43" s="41">
        <v>4166</v>
      </c>
      <c r="B43" s="43" t="s">
        <v>240</v>
      </c>
      <c r="C43" s="45">
        <v>0</v>
      </c>
      <c r="D43" s="42"/>
      <c r="E43" s="40"/>
    </row>
    <row r="44" spans="1:5" x14ac:dyDescent="0.2">
      <c r="A44" s="41">
        <v>4168</v>
      </c>
      <c r="B44" s="42" t="s">
        <v>241</v>
      </c>
      <c r="C44" s="45">
        <v>0</v>
      </c>
      <c r="D44" s="42"/>
      <c r="E44" s="40"/>
    </row>
    <row r="45" spans="1:5" x14ac:dyDescent="0.2">
      <c r="A45" s="41">
        <v>4169</v>
      </c>
      <c r="B45" s="42" t="s">
        <v>242</v>
      </c>
      <c r="C45" s="45">
        <v>0</v>
      </c>
      <c r="D45" s="42"/>
      <c r="E45" s="40"/>
    </row>
    <row r="46" spans="1:5" x14ac:dyDescent="0.2">
      <c r="A46" s="41">
        <v>4170</v>
      </c>
      <c r="B46" s="42" t="s">
        <v>243</v>
      </c>
      <c r="C46" s="45">
        <f>SUM(C47:C54)</f>
        <v>10580315.57</v>
      </c>
      <c r="D46" s="42"/>
      <c r="E46" s="40"/>
    </row>
    <row r="47" spans="1:5" x14ac:dyDescent="0.2">
      <c r="A47" s="41">
        <v>4171</v>
      </c>
      <c r="B47" s="42" t="s">
        <v>244</v>
      </c>
      <c r="C47" s="45">
        <v>0</v>
      </c>
      <c r="D47" s="42"/>
      <c r="E47" s="40"/>
    </row>
    <row r="48" spans="1:5" x14ac:dyDescent="0.2">
      <c r="A48" s="41">
        <v>4172</v>
      </c>
      <c r="B48" s="42" t="s">
        <v>245</v>
      </c>
      <c r="C48" s="45">
        <v>0</v>
      </c>
      <c r="D48" s="42"/>
      <c r="E48" s="40"/>
    </row>
    <row r="49" spans="1:5" ht="33.75" x14ac:dyDescent="0.2">
      <c r="A49" s="41">
        <v>4173</v>
      </c>
      <c r="B49" s="43" t="s">
        <v>246</v>
      </c>
      <c r="C49" s="45">
        <v>10580315.57</v>
      </c>
      <c r="D49" s="43" t="s">
        <v>581</v>
      </c>
      <c r="E49" s="40"/>
    </row>
    <row r="50" spans="1:5" ht="22.5" x14ac:dyDescent="0.2">
      <c r="A50" s="41">
        <v>4174</v>
      </c>
      <c r="B50" s="43" t="s">
        <v>247</v>
      </c>
      <c r="C50" s="45">
        <v>0</v>
      </c>
      <c r="D50" s="42"/>
      <c r="E50" s="40"/>
    </row>
    <row r="51" spans="1:5" ht="22.5" x14ac:dyDescent="0.2">
      <c r="A51" s="41">
        <v>4175</v>
      </c>
      <c r="B51" s="43" t="s">
        <v>248</v>
      </c>
      <c r="C51" s="45">
        <v>0</v>
      </c>
      <c r="D51" s="42"/>
      <c r="E51" s="40"/>
    </row>
    <row r="52" spans="1:5" ht="22.5" x14ac:dyDescent="0.2">
      <c r="A52" s="41">
        <v>4176</v>
      </c>
      <c r="B52" s="43" t="s">
        <v>249</v>
      </c>
      <c r="C52" s="45">
        <v>0</v>
      </c>
      <c r="D52" s="42"/>
      <c r="E52" s="40"/>
    </row>
    <row r="53" spans="1:5" ht="22.5" x14ac:dyDescent="0.2">
      <c r="A53" s="41">
        <v>4177</v>
      </c>
      <c r="B53" s="43" t="s">
        <v>250</v>
      </c>
      <c r="C53" s="45">
        <v>0</v>
      </c>
      <c r="D53" s="42"/>
      <c r="E53" s="40"/>
    </row>
    <row r="54" spans="1:5" ht="22.5" x14ac:dyDescent="0.2">
      <c r="A54" s="41">
        <v>4178</v>
      </c>
      <c r="B54" s="43" t="s">
        <v>251</v>
      </c>
      <c r="C54" s="45">
        <v>0</v>
      </c>
      <c r="D54" s="42"/>
      <c r="E54" s="40"/>
    </row>
    <row r="55" spans="1:5" x14ac:dyDescent="0.2">
      <c r="A55" s="41"/>
      <c r="B55" s="43"/>
      <c r="C55" s="45"/>
      <c r="D55" s="42"/>
      <c r="E55" s="40"/>
    </row>
    <row r="56" spans="1:5" x14ac:dyDescent="0.2">
      <c r="A56" s="38" t="s">
        <v>252</v>
      </c>
      <c r="B56" s="38"/>
      <c r="C56" s="38"/>
      <c r="D56" s="38"/>
      <c r="E56" s="38"/>
    </row>
    <row r="57" spans="1:5" x14ac:dyDescent="0.2">
      <c r="A57" s="39" t="s">
        <v>68</v>
      </c>
      <c r="B57" s="39" t="s">
        <v>69</v>
      </c>
      <c r="C57" s="39" t="s">
        <v>70</v>
      </c>
      <c r="D57" s="39" t="s">
        <v>206</v>
      </c>
      <c r="E57" s="39"/>
    </row>
    <row r="58" spans="1:5" ht="33.75" x14ac:dyDescent="0.2">
      <c r="A58" s="41">
        <v>4200</v>
      </c>
      <c r="B58" s="43" t="s">
        <v>253</v>
      </c>
      <c r="C58" s="45">
        <f>+C59+C65</f>
        <v>31926642</v>
      </c>
      <c r="D58" s="42"/>
      <c r="E58" s="40"/>
    </row>
    <row r="59" spans="1:5" ht="22.5" x14ac:dyDescent="0.2">
      <c r="A59" s="41">
        <v>4210</v>
      </c>
      <c r="B59" s="43" t="s">
        <v>254</v>
      </c>
      <c r="C59" s="45">
        <f>SUM(C60:C64)</f>
        <v>0</v>
      </c>
      <c r="D59" s="42"/>
      <c r="E59" s="40"/>
    </row>
    <row r="60" spans="1:5" x14ac:dyDescent="0.2">
      <c r="A60" s="41">
        <v>4211</v>
      </c>
      <c r="B60" s="42" t="s">
        <v>255</v>
      </c>
      <c r="C60" s="45">
        <v>0</v>
      </c>
      <c r="D60" s="42"/>
      <c r="E60" s="40"/>
    </row>
    <row r="61" spans="1:5" x14ac:dyDescent="0.2">
      <c r="A61" s="41">
        <v>4212</v>
      </c>
      <c r="B61" s="42" t="s">
        <v>256</v>
      </c>
      <c r="C61" s="45">
        <v>0</v>
      </c>
      <c r="D61" s="42"/>
      <c r="E61" s="40"/>
    </row>
    <row r="62" spans="1:5" x14ac:dyDescent="0.2">
      <c r="A62" s="41">
        <v>4213</v>
      </c>
      <c r="B62" s="42" t="s">
        <v>257</v>
      </c>
      <c r="C62" s="45">
        <v>0</v>
      </c>
      <c r="D62" s="42"/>
      <c r="E62" s="40"/>
    </row>
    <row r="63" spans="1:5" x14ac:dyDescent="0.2">
      <c r="A63" s="41">
        <v>4214</v>
      </c>
      <c r="B63" s="42" t="s">
        <v>258</v>
      </c>
      <c r="C63" s="45">
        <v>0</v>
      </c>
      <c r="D63" s="42"/>
      <c r="E63" s="40"/>
    </row>
    <row r="64" spans="1:5" x14ac:dyDescent="0.2">
      <c r="A64" s="41">
        <v>4215</v>
      </c>
      <c r="B64" s="42" t="s">
        <v>259</v>
      </c>
      <c r="C64" s="45">
        <v>0</v>
      </c>
      <c r="D64" s="42"/>
      <c r="E64" s="40"/>
    </row>
    <row r="65" spans="1:5" x14ac:dyDescent="0.2">
      <c r="A65" s="41">
        <v>4220</v>
      </c>
      <c r="B65" s="42" t="s">
        <v>260</v>
      </c>
      <c r="C65" s="45">
        <f>SUM(C66:C69)</f>
        <v>31926642</v>
      </c>
      <c r="D65" s="42"/>
      <c r="E65" s="40"/>
    </row>
    <row r="66" spans="1:5" x14ac:dyDescent="0.2">
      <c r="A66" s="41">
        <v>4221</v>
      </c>
      <c r="B66" s="42" t="s">
        <v>261</v>
      </c>
      <c r="C66" s="45">
        <v>31926642</v>
      </c>
      <c r="D66" s="42" t="s">
        <v>582</v>
      </c>
      <c r="E66" s="40"/>
    </row>
    <row r="67" spans="1:5" x14ac:dyDescent="0.2">
      <c r="A67" s="41">
        <v>4223</v>
      </c>
      <c r="B67" s="42" t="s">
        <v>262</v>
      </c>
      <c r="C67" s="45">
        <v>0</v>
      </c>
      <c r="D67" s="42"/>
      <c r="E67" s="40"/>
    </row>
    <row r="68" spans="1:5" x14ac:dyDescent="0.2">
      <c r="A68" s="41">
        <v>4225</v>
      </c>
      <c r="B68" s="42" t="s">
        <v>263</v>
      </c>
      <c r="C68" s="45">
        <v>0</v>
      </c>
      <c r="D68" s="42"/>
      <c r="E68" s="40"/>
    </row>
    <row r="69" spans="1:5" x14ac:dyDescent="0.2">
      <c r="A69" s="41">
        <v>4227</v>
      </c>
      <c r="B69" s="42" t="s">
        <v>264</v>
      </c>
      <c r="C69" s="45">
        <v>0</v>
      </c>
      <c r="D69" s="42"/>
      <c r="E69" s="40"/>
    </row>
    <row r="70" spans="1:5" x14ac:dyDescent="0.2">
      <c r="A70" s="40"/>
      <c r="B70" s="40"/>
      <c r="C70" s="40"/>
      <c r="D70" s="40"/>
      <c r="E70" s="40"/>
    </row>
    <row r="71" spans="1:5" x14ac:dyDescent="0.2">
      <c r="A71" s="38" t="s">
        <v>265</v>
      </c>
      <c r="B71" s="38"/>
      <c r="C71" s="38"/>
      <c r="D71" s="38"/>
      <c r="E71" s="38"/>
    </row>
    <row r="72" spans="1:5" x14ac:dyDescent="0.2">
      <c r="A72" s="39" t="s">
        <v>68</v>
      </c>
      <c r="B72" s="39" t="s">
        <v>69</v>
      </c>
      <c r="C72" s="39" t="s">
        <v>70</v>
      </c>
      <c r="D72" s="39" t="s">
        <v>182</v>
      </c>
      <c r="E72" s="39" t="s">
        <v>85</v>
      </c>
    </row>
    <row r="73" spans="1:5" x14ac:dyDescent="0.2">
      <c r="A73" s="44">
        <v>4300</v>
      </c>
      <c r="B73" s="42" t="s">
        <v>43</v>
      </c>
      <c r="C73" s="45">
        <f>+C74+C77+C83+C85+C87</f>
        <v>14238730.27</v>
      </c>
      <c r="D73" s="42"/>
      <c r="E73" s="42"/>
    </row>
    <row r="74" spans="1:5" x14ac:dyDescent="0.2">
      <c r="A74" s="44">
        <v>4310</v>
      </c>
      <c r="B74" s="42" t="s">
        <v>266</v>
      </c>
      <c r="C74" s="45">
        <f>SUM(C75:C76)</f>
        <v>9838812.0800000001</v>
      </c>
      <c r="D74" s="42"/>
      <c r="E74" s="42"/>
    </row>
    <row r="75" spans="1:5" ht="45" x14ac:dyDescent="0.2">
      <c r="A75" s="44">
        <v>4311</v>
      </c>
      <c r="B75" s="42" t="s">
        <v>267</v>
      </c>
      <c r="C75" s="45">
        <v>9838812.0800000001</v>
      </c>
      <c r="D75" s="42" t="s">
        <v>583</v>
      </c>
      <c r="E75" s="43" t="s">
        <v>584</v>
      </c>
    </row>
    <row r="76" spans="1:5" x14ac:dyDescent="0.2">
      <c r="A76" s="44">
        <v>4319</v>
      </c>
      <c r="B76" s="42" t="s">
        <v>268</v>
      </c>
      <c r="C76" s="45">
        <v>0</v>
      </c>
      <c r="D76" s="42"/>
      <c r="E76" s="42"/>
    </row>
    <row r="77" spans="1:5" x14ac:dyDescent="0.2">
      <c r="A77" s="44">
        <v>4320</v>
      </c>
      <c r="B77" s="42" t="s">
        <v>269</v>
      </c>
      <c r="C77" s="45">
        <f>SUM(C78:C82)</f>
        <v>0</v>
      </c>
      <c r="D77" s="42"/>
      <c r="E77" s="42"/>
    </row>
    <row r="78" spans="1:5" x14ac:dyDescent="0.2">
      <c r="A78" s="44">
        <v>4321</v>
      </c>
      <c r="B78" s="42" t="s">
        <v>270</v>
      </c>
      <c r="C78" s="45">
        <v>0</v>
      </c>
      <c r="D78" s="42"/>
      <c r="E78" s="42"/>
    </row>
    <row r="79" spans="1:5" x14ac:dyDescent="0.2">
      <c r="A79" s="44">
        <v>4322</v>
      </c>
      <c r="B79" s="42" t="s">
        <v>271</v>
      </c>
      <c r="C79" s="45">
        <v>0</v>
      </c>
      <c r="D79" s="42"/>
      <c r="E79" s="42"/>
    </row>
    <row r="80" spans="1:5" x14ac:dyDescent="0.2">
      <c r="A80" s="44">
        <v>4323</v>
      </c>
      <c r="B80" s="42" t="s">
        <v>272</v>
      </c>
      <c r="C80" s="45">
        <v>0</v>
      </c>
      <c r="D80" s="42"/>
      <c r="E80" s="42"/>
    </row>
    <row r="81" spans="1:5" x14ac:dyDescent="0.2">
      <c r="A81" s="44">
        <v>4324</v>
      </c>
      <c r="B81" s="42" t="s">
        <v>273</v>
      </c>
      <c r="C81" s="45">
        <v>0</v>
      </c>
      <c r="D81" s="42"/>
      <c r="E81" s="42"/>
    </row>
    <row r="82" spans="1:5" x14ac:dyDescent="0.2">
      <c r="A82" s="44">
        <v>4325</v>
      </c>
      <c r="B82" s="42" t="s">
        <v>274</v>
      </c>
      <c r="C82" s="45">
        <v>0</v>
      </c>
      <c r="D82" s="42"/>
      <c r="E82" s="42"/>
    </row>
    <row r="83" spans="1:5" x14ac:dyDescent="0.2">
      <c r="A83" s="44">
        <v>4330</v>
      </c>
      <c r="B83" s="42" t="s">
        <v>275</v>
      </c>
      <c r="C83" s="45">
        <f>SUM(C84)</f>
        <v>0</v>
      </c>
      <c r="D83" s="42"/>
      <c r="E83" s="42"/>
    </row>
    <row r="84" spans="1:5" x14ac:dyDescent="0.2">
      <c r="A84" s="44">
        <v>4331</v>
      </c>
      <c r="B84" s="42" t="s">
        <v>275</v>
      </c>
      <c r="C84" s="45">
        <v>0</v>
      </c>
      <c r="D84" s="42"/>
      <c r="E84" s="42"/>
    </row>
    <row r="85" spans="1:5" x14ac:dyDescent="0.2">
      <c r="A85" s="44">
        <v>4340</v>
      </c>
      <c r="B85" s="42" t="s">
        <v>276</v>
      </c>
      <c r="C85" s="45">
        <f>SUM(C86)</f>
        <v>0</v>
      </c>
      <c r="D85" s="42"/>
      <c r="E85" s="42"/>
    </row>
    <row r="86" spans="1:5" x14ac:dyDescent="0.2">
      <c r="A86" s="44">
        <v>4341</v>
      </c>
      <c r="B86" s="42" t="s">
        <v>276</v>
      </c>
      <c r="C86" s="45">
        <v>0</v>
      </c>
      <c r="D86" s="42"/>
      <c r="E86" s="42"/>
    </row>
    <row r="87" spans="1:5" x14ac:dyDescent="0.2">
      <c r="A87" s="44">
        <v>4390</v>
      </c>
      <c r="B87" s="42" t="s">
        <v>277</v>
      </c>
      <c r="C87" s="45">
        <f>SUM(C88:C94)</f>
        <v>4399918.1900000004</v>
      </c>
      <c r="D87" s="42"/>
      <c r="E87" s="42"/>
    </row>
    <row r="88" spans="1:5" x14ac:dyDescent="0.2">
      <c r="A88" s="44">
        <v>4392</v>
      </c>
      <c r="B88" s="42" t="s">
        <v>278</v>
      </c>
      <c r="C88" s="45">
        <v>0</v>
      </c>
      <c r="D88" s="42"/>
      <c r="E88" s="42"/>
    </row>
    <row r="89" spans="1:5" x14ac:dyDescent="0.2">
      <c r="A89" s="44">
        <v>4393</v>
      </c>
      <c r="B89" s="42" t="s">
        <v>279</v>
      </c>
      <c r="C89" s="45">
        <v>0</v>
      </c>
      <c r="D89" s="42"/>
      <c r="E89" s="42"/>
    </row>
    <row r="90" spans="1:5" x14ac:dyDescent="0.2">
      <c r="A90" s="44">
        <v>4394</v>
      </c>
      <c r="B90" s="42" t="s">
        <v>280</v>
      </c>
      <c r="C90" s="45">
        <v>0</v>
      </c>
      <c r="D90" s="42"/>
      <c r="E90" s="42"/>
    </row>
    <row r="91" spans="1:5" x14ac:dyDescent="0.2">
      <c r="A91" s="44">
        <v>4395</v>
      </c>
      <c r="B91" s="42" t="s">
        <v>281</v>
      </c>
      <c r="C91" s="45">
        <v>0</v>
      </c>
      <c r="D91" s="42"/>
      <c r="E91" s="42"/>
    </row>
    <row r="92" spans="1:5" x14ac:dyDescent="0.2">
      <c r="A92" s="44">
        <v>4396</v>
      </c>
      <c r="B92" s="42" t="s">
        <v>282</v>
      </c>
      <c r="C92" s="45">
        <v>0</v>
      </c>
      <c r="D92" s="42"/>
      <c r="E92" s="42"/>
    </row>
    <row r="93" spans="1:5" x14ac:dyDescent="0.2">
      <c r="A93" s="44">
        <v>4397</v>
      </c>
      <c r="B93" s="42" t="s">
        <v>283</v>
      </c>
      <c r="C93" s="45">
        <v>0</v>
      </c>
      <c r="D93" s="42"/>
      <c r="E93" s="42"/>
    </row>
    <row r="94" spans="1:5" ht="22.5" x14ac:dyDescent="0.2">
      <c r="A94" s="44">
        <v>4399</v>
      </c>
      <c r="B94" s="42" t="s">
        <v>277</v>
      </c>
      <c r="C94" s="45">
        <v>4399918.1900000004</v>
      </c>
      <c r="D94" s="42" t="s">
        <v>585</v>
      </c>
      <c r="E94" s="43" t="s">
        <v>586</v>
      </c>
    </row>
    <row r="95" spans="1:5" x14ac:dyDescent="0.2">
      <c r="A95" s="40"/>
      <c r="B95" s="40"/>
      <c r="C95" s="40"/>
      <c r="D95" s="40"/>
      <c r="E95" s="40"/>
    </row>
    <row r="96" spans="1:5" x14ac:dyDescent="0.2">
      <c r="A96" s="38" t="s">
        <v>284</v>
      </c>
      <c r="B96" s="38"/>
      <c r="C96" s="38"/>
      <c r="D96" s="38"/>
      <c r="E96" s="38"/>
    </row>
    <row r="97" spans="1:5" x14ac:dyDescent="0.2">
      <c r="A97" s="39" t="s">
        <v>68</v>
      </c>
      <c r="B97" s="39" t="s">
        <v>69</v>
      </c>
      <c r="C97" s="39" t="s">
        <v>70</v>
      </c>
      <c r="D97" s="39" t="s">
        <v>285</v>
      </c>
      <c r="E97" s="39" t="s">
        <v>85</v>
      </c>
    </row>
    <row r="98" spans="1:5" x14ac:dyDescent="0.2">
      <c r="A98" s="44">
        <v>5000</v>
      </c>
      <c r="B98" s="42" t="s">
        <v>45</v>
      </c>
      <c r="C98" s="45">
        <f>+C99+C127+C160+C170+C185+C214</f>
        <v>37641857.75</v>
      </c>
      <c r="D98" s="46">
        <f>IFERROR(C98/C98,"")</f>
        <v>1</v>
      </c>
      <c r="E98" s="42"/>
    </row>
    <row r="99" spans="1:5" x14ac:dyDescent="0.2">
      <c r="A99" s="44">
        <v>5100</v>
      </c>
      <c r="B99" s="42" t="s">
        <v>286</v>
      </c>
      <c r="C99" s="45">
        <f>+C100+C107+C117</f>
        <v>27261348.800000001</v>
      </c>
      <c r="D99" s="46">
        <f t="shared" ref="D99:D162" si="0">IFERROR(C99/C99,"")</f>
        <v>1</v>
      </c>
      <c r="E99" s="42"/>
    </row>
    <row r="100" spans="1:5" x14ac:dyDescent="0.2">
      <c r="A100" s="44">
        <v>5110</v>
      </c>
      <c r="B100" s="42" t="s">
        <v>287</v>
      </c>
      <c r="C100" s="45">
        <f>SUM(C101:C106)</f>
        <v>22110384.420000002</v>
      </c>
      <c r="D100" s="46">
        <f t="shared" si="0"/>
        <v>1</v>
      </c>
      <c r="E100" s="42"/>
    </row>
    <row r="101" spans="1:5" x14ac:dyDescent="0.2">
      <c r="A101" s="44">
        <v>5111</v>
      </c>
      <c r="B101" s="42" t="s">
        <v>288</v>
      </c>
      <c r="C101" s="45">
        <v>12979943.85</v>
      </c>
      <c r="D101" s="46">
        <f t="shared" si="0"/>
        <v>1</v>
      </c>
      <c r="E101" s="42"/>
    </row>
    <row r="102" spans="1:5" x14ac:dyDescent="0.2">
      <c r="A102" s="44">
        <v>5112</v>
      </c>
      <c r="B102" s="42" t="s">
        <v>289</v>
      </c>
      <c r="C102" s="45">
        <v>262169.83</v>
      </c>
      <c r="D102" s="46">
        <f t="shared" si="0"/>
        <v>1</v>
      </c>
      <c r="E102" s="42"/>
    </row>
    <row r="103" spans="1:5" x14ac:dyDescent="0.2">
      <c r="A103" s="44">
        <v>5113</v>
      </c>
      <c r="B103" s="42" t="s">
        <v>290</v>
      </c>
      <c r="C103" s="45">
        <v>519582.52</v>
      </c>
      <c r="D103" s="46">
        <f t="shared" si="0"/>
        <v>1</v>
      </c>
      <c r="E103" s="42"/>
    </row>
    <row r="104" spans="1:5" x14ac:dyDescent="0.2">
      <c r="A104" s="44">
        <v>5114</v>
      </c>
      <c r="B104" s="42" t="s">
        <v>291</v>
      </c>
      <c r="C104" s="45">
        <v>2759804.49</v>
      </c>
      <c r="D104" s="46">
        <f t="shared" si="0"/>
        <v>1</v>
      </c>
      <c r="E104" s="42"/>
    </row>
    <row r="105" spans="1:5" x14ac:dyDescent="0.2">
      <c r="A105" s="44">
        <v>5115</v>
      </c>
      <c r="B105" s="42" t="s">
        <v>292</v>
      </c>
      <c r="C105" s="45">
        <v>5588883.7300000004</v>
      </c>
      <c r="D105" s="46">
        <f t="shared" si="0"/>
        <v>1</v>
      </c>
      <c r="E105" s="42"/>
    </row>
    <row r="106" spans="1:5" x14ac:dyDescent="0.2">
      <c r="A106" s="44">
        <v>5116</v>
      </c>
      <c r="B106" s="42" t="s">
        <v>293</v>
      </c>
      <c r="C106" s="45">
        <v>0</v>
      </c>
      <c r="D106" s="46" t="str">
        <f t="shared" si="0"/>
        <v/>
      </c>
      <c r="E106" s="42"/>
    </row>
    <row r="107" spans="1:5" x14ac:dyDescent="0.2">
      <c r="A107" s="44">
        <v>5120</v>
      </c>
      <c r="B107" s="42" t="s">
        <v>294</v>
      </c>
      <c r="C107" s="45">
        <f>SUM(C108:C116)</f>
        <v>791567.33000000007</v>
      </c>
      <c r="D107" s="46">
        <f t="shared" si="0"/>
        <v>1</v>
      </c>
      <c r="E107" s="42"/>
    </row>
    <row r="108" spans="1:5" x14ac:dyDescent="0.2">
      <c r="A108" s="44">
        <v>5121</v>
      </c>
      <c r="B108" s="42" t="s">
        <v>295</v>
      </c>
      <c r="C108" s="45">
        <v>214389.82</v>
      </c>
      <c r="D108" s="46">
        <f t="shared" si="0"/>
        <v>1</v>
      </c>
      <c r="E108" s="42"/>
    </row>
    <row r="109" spans="1:5" x14ac:dyDescent="0.2">
      <c r="A109" s="44">
        <v>5122</v>
      </c>
      <c r="B109" s="42" t="s">
        <v>296</v>
      </c>
      <c r="C109" s="45">
        <v>2823.53</v>
      </c>
      <c r="D109" s="46">
        <f t="shared" si="0"/>
        <v>1</v>
      </c>
      <c r="E109" s="42"/>
    </row>
    <row r="110" spans="1:5" x14ac:dyDescent="0.2">
      <c r="A110" s="44">
        <v>5123</v>
      </c>
      <c r="B110" s="42" t="s">
        <v>297</v>
      </c>
      <c r="C110" s="45">
        <v>0</v>
      </c>
      <c r="D110" s="46" t="str">
        <f t="shared" si="0"/>
        <v/>
      </c>
      <c r="E110" s="42"/>
    </row>
    <row r="111" spans="1:5" x14ac:dyDescent="0.2">
      <c r="A111" s="44">
        <v>5124</v>
      </c>
      <c r="B111" s="42" t="s">
        <v>298</v>
      </c>
      <c r="C111" s="45">
        <v>34381.440000000002</v>
      </c>
      <c r="D111" s="46">
        <f t="shared" si="0"/>
        <v>1</v>
      </c>
      <c r="E111" s="42"/>
    </row>
    <row r="112" spans="1:5" x14ac:dyDescent="0.2">
      <c r="A112" s="44">
        <v>5125</v>
      </c>
      <c r="B112" s="42" t="s">
        <v>299</v>
      </c>
      <c r="C112" s="45">
        <v>2606</v>
      </c>
      <c r="D112" s="46">
        <f t="shared" si="0"/>
        <v>1</v>
      </c>
      <c r="E112" s="42"/>
    </row>
    <row r="113" spans="1:5" x14ac:dyDescent="0.2">
      <c r="A113" s="44">
        <v>5126</v>
      </c>
      <c r="B113" s="42" t="s">
        <v>300</v>
      </c>
      <c r="C113" s="45">
        <v>408839.49</v>
      </c>
      <c r="D113" s="46">
        <f t="shared" si="0"/>
        <v>1</v>
      </c>
      <c r="E113" s="42"/>
    </row>
    <row r="114" spans="1:5" x14ac:dyDescent="0.2">
      <c r="A114" s="44">
        <v>5127</v>
      </c>
      <c r="B114" s="42" t="s">
        <v>301</v>
      </c>
      <c r="C114" s="45">
        <v>13704</v>
      </c>
      <c r="D114" s="46">
        <f t="shared" si="0"/>
        <v>1</v>
      </c>
      <c r="E114" s="42"/>
    </row>
    <row r="115" spans="1:5" x14ac:dyDescent="0.2">
      <c r="A115" s="44">
        <v>5128</v>
      </c>
      <c r="B115" s="42" t="s">
        <v>302</v>
      </c>
      <c r="C115" s="45">
        <v>0</v>
      </c>
      <c r="D115" s="46" t="str">
        <f t="shared" si="0"/>
        <v/>
      </c>
      <c r="E115" s="42"/>
    </row>
    <row r="116" spans="1:5" x14ac:dyDescent="0.2">
      <c r="A116" s="44">
        <v>5129</v>
      </c>
      <c r="B116" s="42" t="s">
        <v>303</v>
      </c>
      <c r="C116" s="45">
        <v>114823.05</v>
      </c>
      <c r="D116" s="46">
        <f t="shared" si="0"/>
        <v>1</v>
      </c>
      <c r="E116" s="42"/>
    </row>
    <row r="117" spans="1:5" x14ac:dyDescent="0.2">
      <c r="A117" s="44">
        <v>5130</v>
      </c>
      <c r="B117" s="42" t="s">
        <v>304</v>
      </c>
      <c r="C117" s="45">
        <f>SUM(C118:C126)</f>
        <v>4359397.0500000007</v>
      </c>
      <c r="D117" s="46">
        <f t="shared" si="0"/>
        <v>1</v>
      </c>
      <c r="E117" s="42"/>
    </row>
    <row r="118" spans="1:5" x14ac:dyDescent="0.2">
      <c r="A118" s="44">
        <v>5131</v>
      </c>
      <c r="B118" s="42" t="s">
        <v>305</v>
      </c>
      <c r="C118" s="45">
        <v>328009.59999999998</v>
      </c>
      <c r="D118" s="46">
        <f t="shared" si="0"/>
        <v>1</v>
      </c>
      <c r="E118" s="42"/>
    </row>
    <row r="119" spans="1:5" x14ac:dyDescent="0.2">
      <c r="A119" s="44">
        <v>5132</v>
      </c>
      <c r="B119" s="42" t="s">
        <v>306</v>
      </c>
      <c r="C119" s="45">
        <v>48345.69</v>
      </c>
      <c r="D119" s="46">
        <f t="shared" si="0"/>
        <v>1</v>
      </c>
      <c r="E119" s="42"/>
    </row>
    <row r="120" spans="1:5" x14ac:dyDescent="0.2">
      <c r="A120" s="44">
        <v>5133</v>
      </c>
      <c r="B120" s="42" t="s">
        <v>307</v>
      </c>
      <c r="C120" s="45">
        <v>1555395.78</v>
      </c>
      <c r="D120" s="46">
        <f t="shared" si="0"/>
        <v>1</v>
      </c>
      <c r="E120" s="42"/>
    </row>
    <row r="121" spans="1:5" x14ac:dyDescent="0.2">
      <c r="A121" s="44">
        <v>5134</v>
      </c>
      <c r="B121" s="42" t="s">
        <v>308</v>
      </c>
      <c r="C121" s="45">
        <v>1175687.46</v>
      </c>
      <c r="D121" s="46">
        <f t="shared" si="0"/>
        <v>1</v>
      </c>
      <c r="E121" s="42"/>
    </row>
    <row r="122" spans="1:5" x14ac:dyDescent="0.2">
      <c r="A122" s="44">
        <v>5135</v>
      </c>
      <c r="B122" s="42" t="s">
        <v>309</v>
      </c>
      <c r="C122" s="45">
        <v>608100.85</v>
      </c>
      <c r="D122" s="46">
        <f t="shared" si="0"/>
        <v>1</v>
      </c>
      <c r="E122" s="42"/>
    </row>
    <row r="123" spans="1:5" x14ac:dyDescent="0.2">
      <c r="A123" s="44">
        <v>5136</v>
      </c>
      <c r="B123" s="42" t="s">
        <v>310</v>
      </c>
      <c r="C123" s="45">
        <v>72685.37</v>
      </c>
      <c r="D123" s="46">
        <f t="shared" si="0"/>
        <v>1</v>
      </c>
      <c r="E123" s="42"/>
    </row>
    <row r="124" spans="1:5" x14ac:dyDescent="0.2">
      <c r="A124" s="44">
        <v>5137</v>
      </c>
      <c r="B124" s="42" t="s">
        <v>311</v>
      </c>
      <c r="C124" s="45">
        <v>36993.06</v>
      </c>
      <c r="D124" s="46">
        <f t="shared" si="0"/>
        <v>1</v>
      </c>
      <c r="E124" s="42"/>
    </row>
    <row r="125" spans="1:5" x14ac:dyDescent="0.2">
      <c r="A125" s="44">
        <v>5138</v>
      </c>
      <c r="B125" s="42" t="s">
        <v>312</v>
      </c>
      <c r="C125" s="45">
        <v>40089.980000000003</v>
      </c>
      <c r="D125" s="46">
        <f t="shared" si="0"/>
        <v>1</v>
      </c>
      <c r="E125" s="42"/>
    </row>
    <row r="126" spans="1:5" x14ac:dyDescent="0.2">
      <c r="A126" s="44">
        <v>5139</v>
      </c>
      <c r="B126" s="42" t="s">
        <v>313</v>
      </c>
      <c r="C126" s="45">
        <v>494089.26</v>
      </c>
      <c r="D126" s="46">
        <f t="shared" si="0"/>
        <v>1</v>
      </c>
      <c r="E126" s="42"/>
    </row>
    <row r="127" spans="1:5" x14ac:dyDescent="0.2">
      <c r="A127" s="44">
        <v>5200</v>
      </c>
      <c r="B127" s="42" t="s">
        <v>314</v>
      </c>
      <c r="C127" s="45">
        <f>+C128+C131+C134+C137+C142+C146+C149+C151+C157</f>
        <v>18560</v>
      </c>
      <c r="D127" s="46">
        <f t="shared" si="0"/>
        <v>1</v>
      </c>
      <c r="E127" s="42"/>
    </row>
    <row r="128" spans="1:5" x14ac:dyDescent="0.2">
      <c r="A128" s="44">
        <v>5210</v>
      </c>
      <c r="B128" s="42" t="s">
        <v>315</v>
      </c>
      <c r="C128" s="45">
        <f>SUM(C129:C130)</f>
        <v>0</v>
      </c>
      <c r="D128" s="46" t="str">
        <f t="shared" si="0"/>
        <v/>
      </c>
      <c r="E128" s="42"/>
    </row>
    <row r="129" spans="1:5" x14ac:dyDescent="0.2">
      <c r="A129" s="44">
        <v>5211</v>
      </c>
      <c r="B129" s="42" t="s">
        <v>316</v>
      </c>
      <c r="C129" s="45">
        <v>0</v>
      </c>
      <c r="D129" s="46" t="str">
        <f t="shared" si="0"/>
        <v/>
      </c>
      <c r="E129" s="42"/>
    </row>
    <row r="130" spans="1:5" x14ac:dyDescent="0.2">
      <c r="A130" s="44">
        <v>5212</v>
      </c>
      <c r="B130" s="42" t="s">
        <v>317</v>
      </c>
      <c r="C130" s="45">
        <v>0</v>
      </c>
      <c r="D130" s="46" t="str">
        <f t="shared" si="0"/>
        <v/>
      </c>
      <c r="E130" s="42"/>
    </row>
    <row r="131" spans="1:5" x14ac:dyDescent="0.2">
      <c r="A131" s="44">
        <v>5220</v>
      </c>
      <c r="B131" s="42" t="s">
        <v>318</v>
      </c>
      <c r="C131" s="45">
        <f>SUM(C132:C133)</f>
        <v>0</v>
      </c>
      <c r="D131" s="46" t="str">
        <f t="shared" si="0"/>
        <v/>
      </c>
      <c r="E131" s="42"/>
    </row>
    <row r="132" spans="1:5" x14ac:dyDescent="0.2">
      <c r="A132" s="44">
        <v>5221</v>
      </c>
      <c r="B132" s="42" t="s">
        <v>319</v>
      </c>
      <c r="C132" s="45">
        <v>0</v>
      </c>
      <c r="D132" s="46" t="str">
        <f t="shared" si="0"/>
        <v/>
      </c>
      <c r="E132" s="42"/>
    </row>
    <row r="133" spans="1:5" x14ac:dyDescent="0.2">
      <c r="A133" s="44">
        <v>5222</v>
      </c>
      <c r="B133" s="42" t="s">
        <v>320</v>
      </c>
      <c r="C133" s="45">
        <v>0</v>
      </c>
      <c r="D133" s="46" t="str">
        <f t="shared" si="0"/>
        <v/>
      </c>
      <c r="E133" s="42"/>
    </row>
    <row r="134" spans="1:5" x14ac:dyDescent="0.2">
      <c r="A134" s="44">
        <v>5230</v>
      </c>
      <c r="B134" s="42" t="s">
        <v>262</v>
      </c>
      <c r="C134" s="45">
        <f>SUM(C135:C136)</f>
        <v>0</v>
      </c>
      <c r="D134" s="46" t="str">
        <f t="shared" si="0"/>
        <v/>
      </c>
      <c r="E134" s="42"/>
    </row>
    <row r="135" spans="1:5" x14ac:dyDescent="0.2">
      <c r="A135" s="44">
        <v>5231</v>
      </c>
      <c r="B135" s="42" t="s">
        <v>321</v>
      </c>
      <c r="C135" s="45">
        <v>0</v>
      </c>
      <c r="D135" s="46" t="str">
        <f t="shared" si="0"/>
        <v/>
      </c>
      <c r="E135" s="42"/>
    </row>
    <row r="136" spans="1:5" x14ac:dyDescent="0.2">
      <c r="A136" s="44">
        <v>5232</v>
      </c>
      <c r="B136" s="42" t="s">
        <v>322</v>
      </c>
      <c r="C136" s="45">
        <v>0</v>
      </c>
      <c r="D136" s="46" t="str">
        <f t="shared" si="0"/>
        <v/>
      </c>
      <c r="E136" s="42"/>
    </row>
    <row r="137" spans="1:5" x14ac:dyDescent="0.2">
      <c r="A137" s="44">
        <v>5240</v>
      </c>
      <c r="B137" s="42" t="s">
        <v>323</v>
      </c>
      <c r="C137" s="45">
        <f>SUM(C138:C141)</f>
        <v>18560</v>
      </c>
      <c r="D137" s="46">
        <f t="shared" si="0"/>
        <v>1</v>
      </c>
      <c r="E137" s="42"/>
    </row>
    <row r="138" spans="1:5" x14ac:dyDescent="0.2">
      <c r="A138" s="44">
        <v>5241</v>
      </c>
      <c r="B138" s="42" t="s">
        <v>324</v>
      </c>
      <c r="C138" s="45">
        <v>0</v>
      </c>
      <c r="D138" s="46" t="str">
        <f t="shared" si="0"/>
        <v/>
      </c>
      <c r="E138" s="42"/>
    </row>
    <row r="139" spans="1:5" x14ac:dyDescent="0.2">
      <c r="A139" s="44">
        <v>5242</v>
      </c>
      <c r="B139" s="42" t="s">
        <v>325</v>
      </c>
      <c r="C139" s="45">
        <v>0</v>
      </c>
      <c r="D139" s="46" t="str">
        <f t="shared" si="0"/>
        <v/>
      </c>
      <c r="E139" s="42"/>
    </row>
    <row r="140" spans="1:5" x14ac:dyDescent="0.2">
      <c r="A140" s="44">
        <v>5243</v>
      </c>
      <c r="B140" s="42" t="s">
        <v>326</v>
      </c>
      <c r="C140" s="45">
        <v>0</v>
      </c>
      <c r="D140" s="46" t="str">
        <f t="shared" si="0"/>
        <v/>
      </c>
      <c r="E140" s="42"/>
    </row>
    <row r="141" spans="1:5" x14ac:dyDescent="0.2">
      <c r="A141" s="44">
        <v>5244</v>
      </c>
      <c r="B141" s="42" t="s">
        <v>327</v>
      </c>
      <c r="C141" s="45">
        <v>18560</v>
      </c>
      <c r="D141" s="46">
        <f t="shared" si="0"/>
        <v>1</v>
      </c>
      <c r="E141" s="42"/>
    </row>
    <row r="142" spans="1:5" x14ac:dyDescent="0.2">
      <c r="A142" s="44">
        <v>5250</v>
      </c>
      <c r="B142" s="42" t="s">
        <v>263</v>
      </c>
      <c r="C142" s="45">
        <f>SUM(C143:C145)</f>
        <v>0</v>
      </c>
      <c r="D142" s="46" t="str">
        <f t="shared" si="0"/>
        <v/>
      </c>
      <c r="E142" s="42"/>
    </row>
    <row r="143" spans="1:5" x14ac:dyDescent="0.2">
      <c r="A143" s="44">
        <v>5251</v>
      </c>
      <c r="B143" s="42" t="s">
        <v>328</v>
      </c>
      <c r="C143" s="45">
        <v>0</v>
      </c>
      <c r="D143" s="46" t="str">
        <f t="shared" si="0"/>
        <v/>
      </c>
      <c r="E143" s="42"/>
    </row>
    <row r="144" spans="1:5" x14ac:dyDescent="0.2">
      <c r="A144" s="44">
        <v>5252</v>
      </c>
      <c r="B144" s="42" t="s">
        <v>329</v>
      </c>
      <c r="C144" s="45">
        <v>0</v>
      </c>
      <c r="D144" s="46" t="str">
        <f t="shared" si="0"/>
        <v/>
      </c>
      <c r="E144" s="42"/>
    </row>
    <row r="145" spans="1:5" x14ac:dyDescent="0.2">
      <c r="A145" s="44">
        <v>5259</v>
      </c>
      <c r="B145" s="42" t="s">
        <v>330</v>
      </c>
      <c r="C145" s="45">
        <v>0</v>
      </c>
      <c r="D145" s="46" t="str">
        <f t="shared" si="0"/>
        <v/>
      </c>
      <c r="E145" s="42"/>
    </row>
    <row r="146" spans="1:5" x14ac:dyDescent="0.2">
      <c r="A146" s="44">
        <v>5260</v>
      </c>
      <c r="B146" s="42" t="s">
        <v>331</v>
      </c>
      <c r="C146" s="45">
        <f>SUM(C147:C148)</f>
        <v>0</v>
      </c>
      <c r="D146" s="46" t="str">
        <f t="shared" si="0"/>
        <v/>
      </c>
      <c r="E146" s="42"/>
    </row>
    <row r="147" spans="1:5" x14ac:dyDescent="0.2">
      <c r="A147" s="44">
        <v>5261</v>
      </c>
      <c r="B147" s="42" t="s">
        <v>332</v>
      </c>
      <c r="C147" s="45">
        <v>0</v>
      </c>
      <c r="D147" s="46" t="str">
        <f t="shared" si="0"/>
        <v/>
      </c>
      <c r="E147" s="42"/>
    </row>
    <row r="148" spans="1:5" x14ac:dyDescent="0.2">
      <c r="A148" s="44">
        <v>5262</v>
      </c>
      <c r="B148" s="42" t="s">
        <v>333</v>
      </c>
      <c r="C148" s="45">
        <v>0</v>
      </c>
      <c r="D148" s="46" t="str">
        <f t="shared" si="0"/>
        <v/>
      </c>
      <c r="E148" s="42"/>
    </row>
    <row r="149" spans="1:5" x14ac:dyDescent="0.2">
      <c r="A149" s="44">
        <v>5270</v>
      </c>
      <c r="B149" s="42" t="s">
        <v>334</v>
      </c>
      <c r="C149" s="45">
        <f>SUM(C150)</f>
        <v>0</v>
      </c>
      <c r="D149" s="46" t="str">
        <f t="shared" si="0"/>
        <v/>
      </c>
      <c r="E149" s="42"/>
    </row>
    <row r="150" spans="1:5" x14ac:dyDescent="0.2">
      <c r="A150" s="44">
        <v>5271</v>
      </c>
      <c r="B150" s="42" t="s">
        <v>335</v>
      </c>
      <c r="C150" s="45">
        <v>0</v>
      </c>
      <c r="D150" s="46" t="str">
        <f t="shared" si="0"/>
        <v/>
      </c>
      <c r="E150" s="42"/>
    </row>
    <row r="151" spans="1:5" x14ac:dyDescent="0.2">
      <c r="A151" s="44">
        <v>5280</v>
      </c>
      <c r="B151" s="42" t="s">
        <v>336</v>
      </c>
      <c r="C151" s="45">
        <f>SUM(C152:C156)</f>
        <v>0</v>
      </c>
      <c r="D151" s="46" t="str">
        <f t="shared" si="0"/>
        <v/>
      </c>
      <c r="E151" s="42"/>
    </row>
    <row r="152" spans="1:5" x14ac:dyDescent="0.2">
      <c r="A152" s="44">
        <v>5281</v>
      </c>
      <c r="B152" s="42" t="s">
        <v>337</v>
      </c>
      <c r="C152" s="45">
        <v>0</v>
      </c>
      <c r="D152" s="46" t="str">
        <f t="shared" si="0"/>
        <v/>
      </c>
      <c r="E152" s="42"/>
    </row>
    <row r="153" spans="1:5" x14ac:dyDescent="0.2">
      <c r="A153" s="44">
        <v>5282</v>
      </c>
      <c r="B153" s="42" t="s">
        <v>338</v>
      </c>
      <c r="C153" s="45">
        <v>0</v>
      </c>
      <c r="D153" s="46" t="str">
        <f t="shared" si="0"/>
        <v/>
      </c>
      <c r="E153" s="42"/>
    </row>
    <row r="154" spans="1:5" x14ac:dyDescent="0.2">
      <c r="A154" s="44">
        <v>5283</v>
      </c>
      <c r="B154" s="42" t="s">
        <v>339</v>
      </c>
      <c r="C154" s="45">
        <v>0</v>
      </c>
      <c r="D154" s="46" t="str">
        <f t="shared" si="0"/>
        <v/>
      </c>
      <c r="E154" s="42"/>
    </row>
    <row r="155" spans="1:5" x14ac:dyDescent="0.2">
      <c r="A155" s="44">
        <v>5284</v>
      </c>
      <c r="B155" s="42" t="s">
        <v>340</v>
      </c>
      <c r="C155" s="45">
        <v>0</v>
      </c>
      <c r="D155" s="46" t="str">
        <f t="shared" si="0"/>
        <v/>
      </c>
      <c r="E155" s="42"/>
    </row>
    <row r="156" spans="1:5" x14ac:dyDescent="0.2">
      <c r="A156" s="44">
        <v>5285</v>
      </c>
      <c r="B156" s="42" t="s">
        <v>341</v>
      </c>
      <c r="C156" s="45">
        <v>0</v>
      </c>
      <c r="D156" s="46" t="str">
        <f t="shared" si="0"/>
        <v/>
      </c>
      <c r="E156" s="42"/>
    </row>
    <row r="157" spans="1:5" x14ac:dyDescent="0.2">
      <c r="A157" s="44">
        <v>5290</v>
      </c>
      <c r="B157" s="42" t="s">
        <v>342</v>
      </c>
      <c r="C157" s="45">
        <f>SUM(C158:C159)</f>
        <v>0</v>
      </c>
      <c r="D157" s="46" t="str">
        <f t="shared" si="0"/>
        <v/>
      </c>
      <c r="E157" s="42"/>
    </row>
    <row r="158" spans="1:5" x14ac:dyDescent="0.2">
      <c r="A158" s="44">
        <v>5291</v>
      </c>
      <c r="B158" s="42" t="s">
        <v>343</v>
      </c>
      <c r="C158" s="45">
        <v>0</v>
      </c>
      <c r="D158" s="46" t="str">
        <f t="shared" si="0"/>
        <v/>
      </c>
      <c r="E158" s="42"/>
    </row>
    <row r="159" spans="1:5" x14ac:dyDescent="0.2">
      <c r="A159" s="44">
        <v>5292</v>
      </c>
      <c r="B159" s="42" t="s">
        <v>344</v>
      </c>
      <c r="C159" s="45">
        <v>0</v>
      </c>
      <c r="D159" s="46" t="str">
        <f t="shared" si="0"/>
        <v/>
      </c>
      <c r="E159" s="42"/>
    </row>
    <row r="160" spans="1:5" x14ac:dyDescent="0.2">
      <c r="A160" s="44">
        <v>5300</v>
      </c>
      <c r="B160" s="42" t="s">
        <v>345</v>
      </c>
      <c r="C160" s="45">
        <f>+C161+C164+C167</f>
        <v>0</v>
      </c>
      <c r="D160" s="46" t="str">
        <f t="shared" si="0"/>
        <v/>
      </c>
      <c r="E160" s="42"/>
    </row>
    <row r="161" spans="1:5" x14ac:dyDescent="0.2">
      <c r="A161" s="44">
        <v>5310</v>
      </c>
      <c r="B161" s="42" t="s">
        <v>255</v>
      </c>
      <c r="C161" s="45">
        <f>SUM(C162:C163)</f>
        <v>0</v>
      </c>
      <c r="D161" s="46" t="str">
        <f t="shared" si="0"/>
        <v/>
      </c>
      <c r="E161" s="42"/>
    </row>
    <row r="162" spans="1:5" x14ac:dyDescent="0.2">
      <c r="A162" s="44">
        <v>5311</v>
      </c>
      <c r="B162" s="42" t="s">
        <v>346</v>
      </c>
      <c r="C162" s="45">
        <v>0</v>
      </c>
      <c r="D162" s="46" t="str">
        <f t="shared" si="0"/>
        <v/>
      </c>
      <c r="E162" s="42"/>
    </row>
    <row r="163" spans="1:5" x14ac:dyDescent="0.2">
      <c r="A163" s="44">
        <v>5312</v>
      </c>
      <c r="B163" s="42" t="s">
        <v>347</v>
      </c>
      <c r="C163" s="45">
        <v>0</v>
      </c>
      <c r="D163" s="46" t="str">
        <f t="shared" ref="D163:D216" si="1">IFERROR(C163/C163,"")</f>
        <v/>
      </c>
      <c r="E163" s="42"/>
    </row>
    <row r="164" spans="1:5" x14ac:dyDescent="0.2">
      <c r="A164" s="44">
        <v>5320</v>
      </c>
      <c r="B164" s="42" t="s">
        <v>256</v>
      </c>
      <c r="C164" s="45">
        <f>SUM(C165:C166)</f>
        <v>0</v>
      </c>
      <c r="D164" s="46" t="str">
        <f t="shared" si="1"/>
        <v/>
      </c>
      <c r="E164" s="42"/>
    </row>
    <row r="165" spans="1:5" x14ac:dyDescent="0.2">
      <c r="A165" s="44">
        <v>5321</v>
      </c>
      <c r="B165" s="42" t="s">
        <v>348</v>
      </c>
      <c r="C165" s="45">
        <v>0</v>
      </c>
      <c r="D165" s="46" t="str">
        <f t="shared" si="1"/>
        <v/>
      </c>
      <c r="E165" s="42"/>
    </row>
    <row r="166" spans="1:5" x14ac:dyDescent="0.2">
      <c r="A166" s="44">
        <v>5322</v>
      </c>
      <c r="B166" s="42" t="s">
        <v>349</v>
      </c>
      <c r="C166" s="45">
        <v>0</v>
      </c>
      <c r="D166" s="46" t="str">
        <f t="shared" si="1"/>
        <v/>
      </c>
      <c r="E166" s="42"/>
    </row>
    <row r="167" spans="1:5" x14ac:dyDescent="0.2">
      <c r="A167" s="44">
        <v>5330</v>
      </c>
      <c r="B167" s="42" t="s">
        <v>257</v>
      </c>
      <c r="C167" s="45">
        <f>SUM(C168:C169)</f>
        <v>0</v>
      </c>
      <c r="D167" s="46" t="str">
        <f t="shared" si="1"/>
        <v/>
      </c>
      <c r="E167" s="42"/>
    </row>
    <row r="168" spans="1:5" x14ac:dyDescent="0.2">
      <c r="A168" s="44">
        <v>5331</v>
      </c>
      <c r="B168" s="42" t="s">
        <v>350</v>
      </c>
      <c r="C168" s="45">
        <v>0</v>
      </c>
      <c r="D168" s="46" t="str">
        <f t="shared" si="1"/>
        <v/>
      </c>
      <c r="E168" s="42"/>
    </row>
    <row r="169" spans="1:5" x14ac:dyDescent="0.2">
      <c r="A169" s="44">
        <v>5332</v>
      </c>
      <c r="B169" s="42" t="s">
        <v>351</v>
      </c>
      <c r="C169" s="45">
        <v>0</v>
      </c>
      <c r="D169" s="46" t="str">
        <f t="shared" si="1"/>
        <v/>
      </c>
      <c r="E169" s="42"/>
    </row>
    <row r="170" spans="1:5" x14ac:dyDescent="0.2">
      <c r="A170" s="44">
        <v>5400</v>
      </c>
      <c r="B170" s="42" t="s">
        <v>352</v>
      </c>
      <c r="C170" s="45">
        <f>+C171+C174+C177+C180+C182</f>
        <v>0</v>
      </c>
      <c r="D170" s="46" t="str">
        <f t="shared" si="1"/>
        <v/>
      </c>
      <c r="E170" s="42"/>
    </row>
    <row r="171" spans="1:5" x14ac:dyDescent="0.2">
      <c r="A171" s="44">
        <v>5410</v>
      </c>
      <c r="B171" s="42" t="s">
        <v>353</v>
      </c>
      <c r="C171" s="45">
        <f>SUM(C172:C173)</f>
        <v>0</v>
      </c>
      <c r="D171" s="46" t="str">
        <f t="shared" si="1"/>
        <v/>
      </c>
      <c r="E171" s="42"/>
    </row>
    <row r="172" spans="1:5" x14ac:dyDescent="0.2">
      <c r="A172" s="44">
        <v>5411</v>
      </c>
      <c r="B172" s="42" t="s">
        <v>354</v>
      </c>
      <c r="C172" s="45">
        <v>0</v>
      </c>
      <c r="D172" s="46" t="str">
        <f t="shared" si="1"/>
        <v/>
      </c>
      <c r="E172" s="42"/>
    </row>
    <row r="173" spans="1:5" x14ac:dyDescent="0.2">
      <c r="A173" s="44">
        <v>5412</v>
      </c>
      <c r="B173" s="42" t="s">
        <v>355</v>
      </c>
      <c r="C173" s="45">
        <v>0</v>
      </c>
      <c r="D173" s="46" t="str">
        <f t="shared" si="1"/>
        <v/>
      </c>
      <c r="E173" s="42"/>
    </row>
    <row r="174" spans="1:5" x14ac:dyDescent="0.2">
      <c r="A174" s="44">
        <v>5420</v>
      </c>
      <c r="B174" s="42" t="s">
        <v>356</v>
      </c>
      <c r="C174" s="45">
        <f>SUM(C175:C176)</f>
        <v>0</v>
      </c>
      <c r="D174" s="46" t="str">
        <f t="shared" si="1"/>
        <v/>
      </c>
      <c r="E174" s="42"/>
    </row>
    <row r="175" spans="1:5" x14ac:dyDescent="0.2">
      <c r="A175" s="44">
        <v>5421</v>
      </c>
      <c r="B175" s="42" t="s">
        <v>357</v>
      </c>
      <c r="C175" s="45">
        <v>0</v>
      </c>
      <c r="D175" s="46" t="str">
        <f t="shared" si="1"/>
        <v/>
      </c>
      <c r="E175" s="42"/>
    </row>
    <row r="176" spans="1:5" x14ac:dyDescent="0.2">
      <c r="A176" s="44">
        <v>5422</v>
      </c>
      <c r="B176" s="42" t="s">
        <v>358</v>
      </c>
      <c r="C176" s="45">
        <v>0</v>
      </c>
      <c r="D176" s="46" t="str">
        <f t="shared" si="1"/>
        <v/>
      </c>
      <c r="E176" s="42"/>
    </row>
    <row r="177" spans="1:5" x14ac:dyDescent="0.2">
      <c r="A177" s="44">
        <v>5430</v>
      </c>
      <c r="B177" s="42" t="s">
        <v>359</v>
      </c>
      <c r="C177" s="45">
        <f>SUM(C178:C179)</f>
        <v>0</v>
      </c>
      <c r="D177" s="46" t="str">
        <f t="shared" si="1"/>
        <v/>
      </c>
      <c r="E177" s="42"/>
    </row>
    <row r="178" spans="1:5" x14ac:dyDescent="0.2">
      <c r="A178" s="44">
        <v>5431</v>
      </c>
      <c r="B178" s="42" t="s">
        <v>360</v>
      </c>
      <c r="C178" s="45">
        <v>0</v>
      </c>
      <c r="D178" s="46" t="str">
        <f t="shared" si="1"/>
        <v/>
      </c>
      <c r="E178" s="42"/>
    </row>
    <row r="179" spans="1:5" x14ac:dyDescent="0.2">
      <c r="A179" s="44">
        <v>5432</v>
      </c>
      <c r="B179" s="42" t="s">
        <v>361</v>
      </c>
      <c r="C179" s="45">
        <v>0</v>
      </c>
      <c r="D179" s="46" t="str">
        <f t="shared" si="1"/>
        <v/>
      </c>
      <c r="E179" s="42"/>
    </row>
    <row r="180" spans="1:5" x14ac:dyDescent="0.2">
      <c r="A180" s="44">
        <v>5440</v>
      </c>
      <c r="B180" s="42" t="s">
        <v>362</v>
      </c>
      <c r="C180" s="45">
        <f>SUM(C181)</f>
        <v>0</v>
      </c>
      <c r="D180" s="46" t="str">
        <f t="shared" si="1"/>
        <v/>
      </c>
      <c r="E180" s="42"/>
    </row>
    <row r="181" spans="1:5" x14ac:dyDescent="0.2">
      <c r="A181" s="44">
        <v>5441</v>
      </c>
      <c r="B181" s="42" t="s">
        <v>362</v>
      </c>
      <c r="C181" s="45">
        <v>0</v>
      </c>
      <c r="D181" s="46" t="str">
        <f t="shared" si="1"/>
        <v/>
      </c>
      <c r="E181" s="42"/>
    </row>
    <row r="182" spans="1:5" x14ac:dyDescent="0.2">
      <c r="A182" s="44">
        <v>5450</v>
      </c>
      <c r="B182" s="42" t="s">
        <v>363</v>
      </c>
      <c r="C182" s="45">
        <f>SUM(C183:C184)</f>
        <v>0</v>
      </c>
      <c r="D182" s="46" t="str">
        <f t="shared" si="1"/>
        <v/>
      </c>
      <c r="E182" s="42"/>
    </row>
    <row r="183" spans="1:5" x14ac:dyDescent="0.2">
      <c r="A183" s="44">
        <v>5451</v>
      </c>
      <c r="B183" s="42" t="s">
        <v>364</v>
      </c>
      <c r="C183" s="45">
        <v>0</v>
      </c>
      <c r="D183" s="46" t="str">
        <f t="shared" si="1"/>
        <v/>
      </c>
      <c r="E183" s="42"/>
    </row>
    <row r="184" spans="1:5" x14ac:dyDescent="0.2">
      <c r="A184" s="44">
        <v>5452</v>
      </c>
      <c r="B184" s="42" t="s">
        <v>365</v>
      </c>
      <c r="C184" s="45">
        <v>0</v>
      </c>
      <c r="D184" s="46" t="str">
        <f t="shared" si="1"/>
        <v/>
      </c>
      <c r="E184" s="42"/>
    </row>
    <row r="185" spans="1:5" x14ac:dyDescent="0.2">
      <c r="A185" s="44">
        <v>5500</v>
      </c>
      <c r="B185" s="42" t="s">
        <v>366</v>
      </c>
      <c r="C185" s="45">
        <f>+C186+C195+C198+C204</f>
        <v>10339511.17</v>
      </c>
      <c r="D185" s="46">
        <f t="shared" si="1"/>
        <v>1</v>
      </c>
      <c r="E185" s="42"/>
    </row>
    <row r="186" spans="1:5" x14ac:dyDescent="0.2">
      <c r="A186" s="44">
        <v>5510</v>
      </c>
      <c r="B186" s="42" t="s">
        <v>367</v>
      </c>
      <c r="C186" s="45">
        <f>SUM(C187:C194)</f>
        <v>1964686.55</v>
      </c>
      <c r="D186" s="46">
        <f t="shared" si="1"/>
        <v>1</v>
      </c>
      <c r="E186" s="42"/>
    </row>
    <row r="187" spans="1:5" x14ac:dyDescent="0.2">
      <c r="A187" s="44">
        <v>5511</v>
      </c>
      <c r="B187" s="42" t="s">
        <v>368</v>
      </c>
      <c r="C187" s="45">
        <v>0</v>
      </c>
      <c r="D187" s="46" t="str">
        <f t="shared" si="1"/>
        <v/>
      </c>
      <c r="E187" s="42"/>
    </row>
    <row r="188" spans="1:5" x14ac:dyDescent="0.2">
      <c r="A188" s="44">
        <v>5512</v>
      </c>
      <c r="B188" s="42" t="s">
        <v>369</v>
      </c>
      <c r="C188" s="45">
        <v>0</v>
      </c>
      <c r="D188" s="46" t="str">
        <f t="shared" si="1"/>
        <v/>
      </c>
      <c r="E188" s="42"/>
    </row>
    <row r="189" spans="1:5" x14ac:dyDescent="0.2">
      <c r="A189" s="44">
        <v>5513</v>
      </c>
      <c r="B189" s="42" t="s">
        <v>370</v>
      </c>
      <c r="C189" s="45">
        <v>1120619.24</v>
      </c>
      <c r="D189" s="46">
        <f t="shared" si="1"/>
        <v>1</v>
      </c>
      <c r="E189" s="42"/>
    </row>
    <row r="190" spans="1:5" x14ac:dyDescent="0.2">
      <c r="A190" s="44">
        <v>5514</v>
      </c>
      <c r="B190" s="42" t="s">
        <v>371</v>
      </c>
      <c r="C190" s="45">
        <v>0</v>
      </c>
      <c r="D190" s="46" t="str">
        <f t="shared" si="1"/>
        <v/>
      </c>
      <c r="E190" s="42"/>
    </row>
    <row r="191" spans="1:5" x14ac:dyDescent="0.2">
      <c r="A191" s="44">
        <v>5515</v>
      </c>
      <c r="B191" s="42" t="s">
        <v>372</v>
      </c>
      <c r="C191" s="45">
        <v>511464.53</v>
      </c>
      <c r="D191" s="46">
        <f t="shared" si="1"/>
        <v>1</v>
      </c>
      <c r="E191" s="42"/>
    </row>
    <row r="192" spans="1:5" x14ac:dyDescent="0.2">
      <c r="A192" s="44">
        <v>5516</v>
      </c>
      <c r="B192" s="42" t="s">
        <v>373</v>
      </c>
      <c r="C192" s="45">
        <v>0</v>
      </c>
      <c r="D192" s="46" t="str">
        <f t="shared" si="1"/>
        <v/>
      </c>
      <c r="E192" s="42"/>
    </row>
    <row r="193" spans="1:5" x14ac:dyDescent="0.2">
      <c r="A193" s="44">
        <v>5517</v>
      </c>
      <c r="B193" s="42" t="s">
        <v>374</v>
      </c>
      <c r="C193" s="45">
        <v>332602.78000000003</v>
      </c>
      <c r="D193" s="46">
        <f t="shared" si="1"/>
        <v>1</v>
      </c>
      <c r="E193" s="42"/>
    </row>
    <row r="194" spans="1:5" x14ac:dyDescent="0.2">
      <c r="A194" s="44">
        <v>5518</v>
      </c>
      <c r="B194" s="42" t="s">
        <v>375</v>
      </c>
      <c r="C194" s="45">
        <v>0</v>
      </c>
      <c r="D194" s="46" t="str">
        <f t="shared" si="1"/>
        <v/>
      </c>
      <c r="E194" s="42"/>
    </row>
    <row r="195" spans="1:5" x14ac:dyDescent="0.2">
      <c r="A195" s="44">
        <v>5520</v>
      </c>
      <c r="B195" s="42" t="s">
        <v>376</v>
      </c>
      <c r="C195" s="45">
        <f>SUM(C196:C197)</f>
        <v>0</v>
      </c>
      <c r="D195" s="46" t="str">
        <f t="shared" si="1"/>
        <v/>
      </c>
      <c r="E195" s="42"/>
    </row>
    <row r="196" spans="1:5" x14ac:dyDescent="0.2">
      <c r="A196" s="44">
        <v>5521</v>
      </c>
      <c r="B196" s="42" t="s">
        <v>377</v>
      </c>
      <c r="C196" s="45">
        <v>0</v>
      </c>
      <c r="D196" s="46" t="str">
        <f t="shared" si="1"/>
        <v/>
      </c>
      <c r="E196" s="42"/>
    </row>
    <row r="197" spans="1:5" x14ac:dyDescent="0.2">
      <c r="A197" s="44">
        <v>5522</v>
      </c>
      <c r="B197" s="42" t="s">
        <v>378</v>
      </c>
      <c r="C197" s="45">
        <v>0</v>
      </c>
      <c r="D197" s="46" t="str">
        <f t="shared" si="1"/>
        <v/>
      </c>
      <c r="E197" s="42"/>
    </row>
    <row r="198" spans="1:5" x14ac:dyDescent="0.2">
      <c r="A198" s="44">
        <v>5530</v>
      </c>
      <c r="B198" s="42" t="s">
        <v>379</v>
      </c>
      <c r="C198" s="45">
        <f>SUM(C199:C203)</f>
        <v>7304191.1399999997</v>
      </c>
      <c r="D198" s="46">
        <f t="shared" si="1"/>
        <v>1</v>
      </c>
      <c r="E198" s="42"/>
    </row>
    <row r="199" spans="1:5" x14ac:dyDescent="0.2">
      <c r="A199" s="44">
        <v>5531</v>
      </c>
      <c r="B199" s="42" t="s">
        <v>380</v>
      </c>
      <c r="C199" s="45">
        <v>0</v>
      </c>
      <c r="D199" s="46" t="str">
        <f t="shared" si="1"/>
        <v/>
      </c>
      <c r="E199" s="42"/>
    </row>
    <row r="200" spans="1:5" x14ac:dyDescent="0.2">
      <c r="A200" s="44">
        <v>5532</v>
      </c>
      <c r="B200" s="42" t="s">
        <v>381</v>
      </c>
      <c r="C200" s="45">
        <v>7304191.1399999997</v>
      </c>
      <c r="D200" s="46">
        <f t="shared" si="1"/>
        <v>1</v>
      </c>
      <c r="E200" s="42"/>
    </row>
    <row r="201" spans="1:5" x14ac:dyDescent="0.2">
      <c r="A201" s="44">
        <v>5533</v>
      </c>
      <c r="B201" s="42" t="s">
        <v>382</v>
      </c>
      <c r="C201" s="45">
        <v>0</v>
      </c>
      <c r="D201" s="46" t="str">
        <f t="shared" si="1"/>
        <v/>
      </c>
      <c r="E201" s="42"/>
    </row>
    <row r="202" spans="1:5" x14ac:dyDescent="0.2">
      <c r="A202" s="44">
        <v>5534</v>
      </c>
      <c r="B202" s="42" t="s">
        <v>383</v>
      </c>
      <c r="C202" s="45">
        <v>0</v>
      </c>
      <c r="D202" s="46" t="str">
        <f t="shared" si="1"/>
        <v/>
      </c>
      <c r="E202" s="42"/>
    </row>
    <row r="203" spans="1:5" x14ac:dyDescent="0.2">
      <c r="A203" s="44">
        <v>5535</v>
      </c>
      <c r="B203" s="42" t="s">
        <v>384</v>
      </c>
      <c r="C203" s="45">
        <v>0</v>
      </c>
      <c r="D203" s="46" t="str">
        <f t="shared" si="1"/>
        <v/>
      </c>
      <c r="E203" s="42"/>
    </row>
    <row r="204" spans="1:5" x14ac:dyDescent="0.2">
      <c r="A204" s="44">
        <v>5590</v>
      </c>
      <c r="B204" s="42" t="s">
        <v>387</v>
      </c>
      <c r="C204" s="45">
        <f>SUM(C205:C213)</f>
        <v>1070633.48</v>
      </c>
      <c r="D204" s="46">
        <f t="shared" si="1"/>
        <v>1</v>
      </c>
      <c r="E204" s="42"/>
    </row>
    <row r="205" spans="1:5" x14ac:dyDescent="0.2">
      <c r="A205" s="44">
        <v>5591</v>
      </c>
      <c r="B205" s="42" t="s">
        <v>388</v>
      </c>
      <c r="C205" s="45">
        <v>0</v>
      </c>
      <c r="D205" s="46" t="str">
        <f t="shared" si="1"/>
        <v/>
      </c>
      <c r="E205" s="42"/>
    </row>
    <row r="206" spans="1:5" x14ac:dyDescent="0.2">
      <c r="A206" s="44">
        <v>5592</v>
      </c>
      <c r="B206" s="42" t="s">
        <v>389</v>
      </c>
      <c r="C206" s="45">
        <v>0</v>
      </c>
      <c r="D206" s="46" t="str">
        <f t="shared" si="1"/>
        <v/>
      </c>
      <c r="E206" s="42"/>
    </row>
    <row r="207" spans="1:5" x14ac:dyDescent="0.2">
      <c r="A207" s="44">
        <v>5593</v>
      </c>
      <c r="B207" s="42" t="s">
        <v>390</v>
      </c>
      <c r="C207" s="45">
        <v>0</v>
      </c>
      <c r="D207" s="46" t="str">
        <f t="shared" si="1"/>
        <v/>
      </c>
      <c r="E207" s="42"/>
    </row>
    <row r="208" spans="1:5" x14ac:dyDescent="0.2">
      <c r="A208" s="44">
        <v>5594</v>
      </c>
      <c r="B208" s="42" t="s">
        <v>391</v>
      </c>
      <c r="C208" s="45">
        <v>0</v>
      </c>
      <c r="D208" s="46" t="str">
        <f t="shared" si="1"/>
        <v/>
      </c>
      <c r="E208" s="42"/>
    </row>
    <row r="209" spans="1:5" x14ac:dyDescent="0.2">
      <c r="A209" s="44">
        <v>5595</v>
      </c>
      <c r="B209" s="42" t="s">
        <v>392</v>
      </c>
      <c r="C209" s="45">
        <v>0</v>
      </c>
      <c r="D209" s="46" t="str">
        <f t="shared" si="1"/>
        <v/>
      </c>
      <c r="E209" s="42"/>
    </row>
    <row r="210" spans="1:5" x14ac:dyDescent="0.2">
      <c r="A210" s="44">
        <v>5596</v>
      </c>
      <c r="B210" s="42" t="s">
        <v>281</v>
      </c>
      <c r="C210" s="45">
        <v>0</v>
      </c>
      <c r="D210" s="46" t="str">
        <f t="shared" si="1"/>
        <v/>
      </c>
      <c r="E210" s="42"/>
    </row>
    <row r="211" spans="1:5" x14ac:dyDescent="0.2">
      <c r="A211" s="44">
        <v>5597</v>
      </c>
      <c r="B211" s="42" t="s">
        <v>393</v>
      </c>
      <c r="C211" s="45">
        <v>0</v>
      </c>
      <c r="D211" s="46" t="str">
        <f t="shared" si="1"/>
        <v/>
      </c>
      <c r="E211" s="42"/>
    </row>
    <row r="212" spans="1:5" x14ac:dyDescent="0.2">
      <c r="A212" s="44">
        <v>5598</v>
      </c>
      <c r="B212" s="42" t="s">
        <v>394</v>
      </c>
      <c r="C212" s="45">
        <v>0</v>
      </c>
      <c r="D212" s="46" t="str">
        <f t="shared" si="1"/>
        <v/>
      </c>
      <c r="E212" s="42"/>
    </row>
    <row r="213" spans="1:5" x14ac:dyDescent="0.2">
      <c r="A213" s="44">
        <v>5599</v>
      </c>
      <c r="B213" s="42" t="s">
        <v>395</v>
      </c>
      <c r="C213" s="45">
        <v>1070633.48</v>
      </c>
      <c r="D213" s="46">
        <f t="shared" si="1"/>
        <v>1</v>
      </c>
      <c r="E213" s="42"/>
    </row>
    <row r="214" spans="1:5" x14ac:dyDescent="0.2">
      <c r="A214" s="44">
        <v>5600</v>
      </c>
      <c r="B214" s="42" t="s">
        <v>396</v>
      </c>
      <c r="C214" s="45">
        <f>+C215</f>
        <v>22437.78</v>
      </c>
      <c r="D214" s="46">
        <f t="shared" si="1"/>
        <v>1</v>
      </c>
      <c r="E214" s="42"/>
    </row>
    <row r="215" spans="1:5" x14ac:dyDescent="0.2">
      <c r="A215" s="44">
        <v>5610</v>
      </c>
      <c r="B215" s="42" t="s">
        <v>397</v>
      </c>
      <c r="C215" s="45">
        <f>SUM(C216)</f>
        <v>22437.78</v>
      </c>
      <c r="D215" s="46">
        <f t="shared" si="1"/>
        <v>1</v>
      </c>
      <c r="E215" s="42"/>
    </row>
    <row r="216" spans="1:5" x14ac:dyDescent="0.2">
      <c r="A216" s="44">
        <v>5611</v>
      </c>
      <c r="B216" s="42" t="s">
        <v>398</v>
      </c>
      <c r="C216" s="45">
        <v>22437.78</v>
      </c>
      <c r="D216" s="46">
        <f t="shared" si="1"/>
        <v>1</v>
      </c>
      <c r="E216" s="42"/>
    </row>
    <row r="218" spans="1:5" x14ac:dyDescent="0.2">
      <c r="B218" s="14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29"/>
  <sheetViews>
    <sheetView workbookViewId="0">
      <selection sqref="A1:C1"/>
    </sheetView>
  </sheetViews>
  <sheetFormatPr baseColWidth="10" defaultColWidth="9.28515625" defaultRowHeight="11.25" x14ac:dyDescent="0.2"/>
  <cols>
    <col min="1" max="1" width="10" style="23" customWidth="1"/>
    <col min="2" max="2" width="48.28515625" style="23" customWidth="1"/>
    <col min="3" max="3" width="22.7109375" style="23" customWidth="1"/>
    <col min="4" max="5" width="16.7109375" style="23" customWidth="1"/>
    <col min="6" max="16384" width="9.28515625" style="23"/>
  </cols>
  <sheetData>
    <row r="1" spans="1:5" ht="19.149999999999999" customHeight="1" x14ac:dyDescent="0.2">
      <c r="A1" s="130" t="str">
        <f>ESF!A1</f>
        <v>Instituto Municipal de Vivienda de León, Guanajuato (IMUVI)</v>
      </c>
      <c r="B1" s="130"/>
      <c r="C1" s="130"/>
      <c r="D1" s="21" t="s">
        <v>0</v>
      </c>
      <c r="E1" s="22">
        <f>'Notas a los Edos Financieros'!D1</f>
        <v>2022</v>
      </c>
    </row>
    <row r="2" spans="1:5" ht="19.149999999999999" customHeight="1" x14ac:dyDescent="0.2">
      <c r="A2" s="130" t="s">
        <v>399</v>
      </c>
      <c r="B2" s="130"/>
      <c r="C2" s="130"/>
      <c r="D2" s="21" t="s">
        <v>2</v>
      </c>
      <c r="E2" s="22" t="str">
        <f>'Notas a los Edos Financieros'!D2</f>
        <v>Trimestral</v>
      </c>
    </row>
    <row r="3" spans="1:5" ht="19.149999999999999" customHeight="1" x14ac:dyDescent="0.2">
      <c r="A3" s="130" t="str">
        <f>ESF!A3</f>
        <v>Correspondiente del 1 enero al 30 de junio de 2022</v>
      </c>
      <c r="B3" s="130"/>
      <c r="C3" s="130"/>
      <c r="D3" s="21" t="s">
        <v>4</v>
      </c>
      <c r="E3" s="22">
        <f>'Notas a los Edos Financieros'!D3</f>
        <v>2</v>
      </c>
    </row>
    <row r="4" spans="1:5" x14ac:dyDescent="0.2">
      <c r="A4" s="24" t="s">
        <v>66</v>
      </c>
      <c r="B4" s="25"/>
      <c r="C4" s="25"/>
      <c r="D4" s="25"/>
      <c r="E4" s="25"/>
    </row>
    <row r="6" spans="1:5" x14ac:dyDescent="0.2">
      <c r="A6" s="25" t="s">
        <v>400</v>
      </c>
      <c r="B6" s="25"/>
      <c r="C6" s="25"/>
      <c r="D6" s="25"/>
      <c r="E6" s="25"/>
    </row>
    <row r="7" spans="1:5" x14ac:dyDescent="0.2">
      <c r="A7" s="26" t="s">
        <v>68</v>
      </c>
      <c r="B7" s="26" t="s">
        <v>69</v>
      </c>
      <c r="C7" s="26" t="s">
        <v>70</v>
      </c>
      <c r="D7" s="26" t="s">
        <v>71</v>
      </c>
      <c r="E7" s="26" t="s">
        <v>182</v>
      </c>
    </row>
    <row r="8" spans="1:5" x14ac:dyDescent="0.2">
      <c r="A8" s="27">
        <v>3110</v>
      </c>
      <c r="B8" s="23" t="s">
        <v>256</v>
      </c>
      <c r="C8" s="28">
        <v>171071619.38999999</v>
      </c>
      <c r="D8" s="23" t="s">
        <v>256</v>
      </c>
      <c r="E8" s="23" t="s">
        <v>587</v>
      </c>
    </row>
    <row r="9" spans="1:5" x14ac:dyDescent="0.2">
      <c r="A9" s="27">
        <v>3120</v>
      </c>
      <c r="B9" s="23" t="s">
        <v>401</v>
      </c>
      <c r="C9" s="28">
        <v>85784011.969999999</v>
      </c>
      <c r="D9" s="23" t="s">
        <v>588</v>
      </c>
      <c r="E9" s="23" t="s">
        <v>587</v>
      </c>
    </row>
    <row r="10" spans="1:5" x14ac:dyDescent="0.2">
      <c r="A10" s="27">
        <v>3130</v>
      </c>
      <c r="B10" s="23" t="s">
        <v>402</v>
      </c>
      <c r="C10" s="28">
        <v>0</v>
      </c>
    </row>
    <row r="12" spans="1:5" x14ac:dyDescent="0.2">
      <c r="A12" s="25" t="s">
        <v>403</v>
      </c>
      <c r="B12" s="25"/>
      <c r="C12" s="25"/>
      <c r="D12" s="25"/>
      <c r="E12" s="25"/>
    </row>
    <row r="13" spans="1:5" x14ac:dyDescent="0.2">
      <c r="A13" s="26" t="s">
        <v>68</v>
      </c>
      <c r="B13" s="26" t="s">
        <v>69</v>
      </c>
      <c r="C13" s="26" t="s">
        <v>70</v>
      </c>
      <c r="D13" s="26" t="s">
        <v>404</v>
      </c>
      <c r="E13" s="26"/>
    </row>
    <row r="14" spans="1:5" x14ac:dyDescent="0.2">
      <c r="A14" s="27">
        <v>3210</v>
      </c>
      <c r="B14" s="23" t="s">
        <v>405</v>
      </c>
      <c r="C14" s="28">
        <v>19103830.090000004</v>
      </c>
      <c r="D14" s="23" t="s">
        <v>589</v>
      </c>
    </row>
    <row r="15" spans="1:5" x14ac:dyDescent="0.2">
      <c r="A15" s="27">
        <v>3220</v>
      </c>
      <c r="B15" s="23" t="s">
        <v>406</v>
      </c>
      <c r="C15" s="28">
        <v>349848741.67000002</v>
      </c>
      <c r="D15" s="23" t="s">
        <v>590</v>
      </c>
    </row>
    <row r="16" spans="1:5" x14ac:dyDescent="0.2">
      <c r="A16" s="27">
        <v>3230</v>
      </c>
      <c r="B16" s="23" t="s">
        <v>407</v>
      </c>
      <c r="C16" s="28">
        <f>SUM(C17:C20)</f>
        <v>3005470.66</v>
      </c>
    </row>
    <row r="17" spans="1:3" x14ac:dyDescent="0.2">
      <c r="A17" s="27">
        <v>3231</v>
      </c>
      <c r="B17" s="23" t="s">
        <v>408</v>
      </c>
      <c r="C17" s="28">
        <v>3005470.66</v>
      </c>
    </row>
    <row r="18" spans="1:3" x14ac:dyDescent="0.2">
      <c r="A18" s="27">
        <v>3232</v>
      </c>
      <c r="B18" s="23" t="s">
        <v>409</v>
      </c>
      <c r="C18" s="28">
        <v>0</v>
      </c>
    </row>
    <row r="19" spans="1:3" x14ac:dyDescent="0.2">
      <c r="A19" s="27">
        <v>3233</v>
      </c>
      <c r="B19" s="23" t="s">
        <v>410</v>
      </c>
      <c r="C19" s="28">
        <v>0</v>
      </c>
    </row>
    <row r="20" spans="1:3" x14ac:dyDescent="0.2">
      <c r="A20" s="27">
        <v>3239</v>
      </c>
      <c r="B20" s="23" t="s">
        <v>411</v>
      </c>
      <c r="C20" s="28">
        <v>0</v>
      </c>
    </row>
    <row r="21" spans="1:3" x14ac:dyDescent="0.2">
      <c r="A21" s="27">
        <v>3240</v>
      </c>
      <c r="B21" s="23" t="s">
        <v>412</v>
      </c>
      <c r="C21" s="28">
        <f>SUM(C22:C24)</f>
        <v>0</v>
      </c>
    </row>
    <row r="22" spans="1:3" x14ac:dyDescent="0.2">
      <c r="A22" s="27">
        <v>3241</v>
      </c>
      <c r="B22" s="23" t="s">
        <v>413</v>
      </c>
      <c r="C22" s="28">
        <v>0</v>
      </c>
    </row>
    <row r="23" spans="1:3" x14ac:dyDescent="0.2">
      <c r="A23" s="27">
        <v>3242</v>
      </c>
      <c r="B23" s="23" t="s">
        <v>414</v>
      </c>
      <c r="C23" s="28">
        <v>0</v>
      </c>
    </row>
    <row r="24" spans="1:3" x14ac:dyDescent="0.2">
      <c r="A24" s="27">
        <v>3243</v>
      </c>
      <c r="B24" s="23" t="s">
        <v>415</v>
      </c>
      <c r="C24" s="28">
        <v>0</v>
      </c>
    </row>
    <row r="25" spans="1:3" x14ac:dyDescent="0.2">
      <c r="A25" s="27">
        <v>3250</v>
      </c>
      <c r="B25" s="23" t="s">
        <v>416</v>
      </c>
      <c r="C25" s="28">
        <f>SUM(C26:C27)</f>
        <v>-1692502.85</v>
      </c>
    </row>
    <row r="26" spans="1:3" x14ac:dyDescent="0.2">
      <c r="A26" s="27">
        <v>3251</v>
      </c>
      <c r="B26" s="23" t="s">
        <v>417</v>
      </c>
      <c r="C26" s="28">
        <v>0</v>
      </c>
    </row>
    <row r="27" spans="1:3" x14ac:dyDescent="0.2">
      <c r="A27" s="27">
        <v>3252</v>
      </c>
      <c r="B27" s="23" t="s">
        <v>418</v>
      </c>
      <c r="C27" s="28">
        <v>-1692502.85</v>
      </c>
    </row>
    <row r="29" spans="1:3" x14ac:dyDescent="0.2">
      <c r="B29" s="14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19685039370078741" right="0.19685039370078741" top="0.74803149606299213" bottom="0.74803149606299213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G157"/>
  <sheetViews>
    <sheetView workbookViewId="0">
      <selection sqref="A1:C1"/>
    </sheetView>
  </sheetViews>
  <sheetFormatPr baseColWidth="10" defaultColWidth="9.28515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28515625" style="23" customWidth="1"/>
    <col min="6" max="16384" width="9.28515625" style="23"/>
  </cols>
  <sheetData>
    <row r="1" spans="1:5" s="29" customFormat="1" ht="19.149999999999999" customHeight="1" x14ac:dyDescent="0.25">
      <c r="A1" s="130" t="str">
        <f>ESF!A1</f>
        <v>Instituto Municipal de Vivienda de León, Guanajuato (IMUVI)</v>
      </c>
      <c r="B1" s="130"/>
      <c r="C1" s="130"/>
      <c r="D1" s="21" t="s">
        <v>0</v>
      </c>
      <c r="E1" s="22">
        <f>'Notas a los Edos Financieros'!D1</f>
        <v>2022</v>
      </c>
    </row>
    <row r="2" spans="1:5" s="29" customFormat="1" ht="19.149999999999999" customHeight="1" x14ac:dyDescent="0.25">
      <c r="A2" s="130" t="s">
        <v>419</v>
      </c>
      <c r="B2" s="130"/>
      <c r="C2" s="130"/>
      <c r="D2" s="21" t="s">
        <v>2</v>
      </c>
      <c r="E2" s="22" t="str">
        <f>'Notas a los Edos Financieros'!D2</f>
        <v>Trimestral</v>
      </c>
    </row>
    <row r="3" spans="1:5" s="29" customFormat="1" ht="19.149999999999999" customHeight="1" x14ac:dyDescent="0.25">
      <c r="A3" s="130" t="str">
        <f>ESF!A3</f>
        <v>Correspondiente del 1 enero al 30 de junio de 2022</v>
      </c>
      <c r="B3" s="130"/>
      <c r="C3" s="130"/>
      <c r="D3" s="21" t="s">
        <v>4</v>
      </c>
      <c r="E3" s="22">
        <f>'Notas a los Edos Financieros'!D3</f>
        <v>2</v>
      </c>
    </row>
    <row r="4" spans="1:5" x14ac:dyDescent="0.2">
      <c r="A4" s="24" t="s">
        <v>66</v>
      </c>
      <c r="B4" s="25"/>
      <c r="C4" s="25"/>
      <c r="D4" s="25"/>
      <c r="E4" s="25"/>
    </row>
    <row r="6" spans="1:5" x14ac:dyDescent="0.2">
      <c r="A6" s="25" t="s">
        <v>420</v>
      </c>
      <c r="B6" s="25"/>
      <c r="C6" s="25"/>
      <c r="D6" s="25"/>
    </row>
    <row r="7" spans="1:5" x14ac:dyDescent="0.2">
      <c r="A7" s="26" t="s">
        <v>68</v>
      </c>
      <c r="B7" s="26" t="s">
        <v>421</v>
      </c>
      <c r="C7" s="90">
        <v>2022</v>
      </c>
      <c r="D7" s="90">
        <v>2021</v>
      </c>
    </row>
    <row r="8" spans="1:5" x14ac:dyDescent="0.2">
      <c r="A8" s="27">
        <v>1111</v>
      </c>
      <c r="B8" s="23" t="s">
        <v>422</v>
      </c>
      <c r="C8" s="28">
        <v>14300</v>
      </c>
      <c r="D8" s="28">
        <v>2000</v>
      </c>
    </row>
    <row r="9" spans="1:5" x14ac:dyDescent="0.2">
      <c r="A9" s="27">
        <v>1112</v>
      </c>
      <c r="B9" s="23" t="s">
        <v>423</v>
      </c>
      <c r="C9" s="28">
        <v>172848813.71000001</v>
      </c>
      <c r="D9" s="28">
        <v>152924703.09</v>
      </c>
    </row>
    <row r="10" spans="1:5" x14ac:dyDescent="0.2">
      <c r="A10" s="27">
        <v>1113</v>
      </c>
      <c r="B10" s="23" t="s">
        <v>424</v>
      </c>
      <c r="C10" s="28">
        <v>0</v>
      </c>
      <c r="D10" s="28">
        <v>0</v>
      </c>
    </row>
    <row r="11" spans="1:5" x14ac:dyDescent="0.2">
      <c r="A11" s="27">
        <v>1114</v>
      </c>
      <c r="B11" s="23" t="s">
        <v>72</v>
      </c>
      <c r="C11" s="28">
        <v>0</v>
      </c>
      <c r="D11" s="28">
        <v>0</v>
      </c>
    </row>
    <row r="12" spans="1:5" x14ac:dyDescent="0.2">
      <c r="A12" s="27">
        <v>1115</v>
      </c>
      <c r="B12" s="23" t="s">
        <v>73</v>
      </c>
      <c r="C12" s="28">
        <v>0</v>
      </c>
      <c r="D12" s="28">
        <v>0</v>
      </c>
    </row>
    <row r="13" spans="1:5" x14ac:dyDescent="0.2">
      <c r="A13" s="27">
        <v>1116</v>
      </c>
      <c r="B13" s="23" t="s">
        <v>425</v>
      </c>
      <c r="C13" s="28">
        <v>93394</v>
      </c>
      <c r="D13" s="28">
        <v>97394</v>
      </c>
    </row>
    <row r="14" spans="1:5" x14ac:dyDescent="0.2">
      <c r="A14" s="27">
        <v>1119</v>
      </c>
      <c r="B14" s="23" t="s">
        <v>426</v>
      </c>
      <c r="C14" s="28">
        <v>0</v>
      </c>
      <c r="D14" s="28">
        <v>0</v>
      </c>
    </row>
    <row r="15" spans="1:5" x14ac:dyDescent="0.2">
      <c r="A15" s="34">
        <v>1110</v>
      </c>
      <c r="B15" s="94" t="s">
        <v>427</v>
      </c>
      <c r="C15" s="89">
        <f>SUM(C8:C14)</f>
        <v>172956507.71000001</v>
      </c>
      <c r="D15" s="89">
        <f>SUM(D8:D14)</f>
        <v>153024097.09</v>
      </c>
    </row>
    <row r="18" spans="1:4" x14ac:dyDescent="0.2">
      <c r="A18" s="25" t="s">
        <v>428</v>
      </c>
      <c r="B18" s="25"/>
      <c r="C18" s="25"/>
      <c r="D18" s="25"/>
    </row>
    <row r="19" spans="1:4" x14ac:dyDescent="0.2">
      <c r="A19" s="26" t="s">
        <v>68</v>
      </c>
      <c r="B19" s="26" t="s">
        <v>421</v>
      </c>
      <c r="C19" s="90" t="s">
        <v>429</v>
      </c>
      <c r="D19" s="90" t="s">
        <v>430</v>
      </c>
    </row>
    <row r="20" spans="1:4" x14ac:dyDescent="0.2">
      <c r="A20" s="34">
        <v>1230</v>
      </c>
      <c r="B20" s="35" t="s">
        <v>121</v>
      </c>
      <c r="C20" s="89">
        <f>SUM(C21:C27)</f>
        <v>0</v>
      </c>
      <c r="D20" s="89">
        <f>SUM(D21:D27)</f>
        <v>0</v>
      </c>
    </row>
    <row r="21" spans="1:4" x14ac:dyDescent="0.2">
      <c r="A21" s="27">
        <v>1231</v>
      </c>
      <c r="B21" s="23" t="s">
        <v>122</v>
      </c>
      <c r="C21" s="28">
        <v>0</v>
      </c>
      <c r="D21" s="28">
        <v>0</v>
      </c>
    </row>
    <row r="22" spans="1:4" x14ac:dyDescent="0.2">
      <c r="A22" s="27">
        <v>1232</v>
      </c>
      <c r="B22" s="23" t="s">
        <v>123</v>
      </c>
      <c r="C22" s="28">
        <v>0</v>
      </c>
      <c r="D22" s="28">
        <v>0</v>
      </c>
    </row>
    <row r="23" spans="1:4" x14ac:dyDescent="0.2">
      <c r="A23" s="27">
        <v>1233</v>
      </c>
      <c r="B23" s="23" t="s">
        <v>124</v>
      </c>
      <c r="C23" s="28">
        <v>0</v>
      </c>
      <c r="D23" s="28">
        <v>0</v>
      </c>
    </row>
    <row r="24" spans="1:4" x14ac:dyDescent="0.2">
      <c r="A24" s="27">
        <v>1234</v>
      </c>
      <c r="B24" s="23" t="s">
        <v>125</v>
      </c>
      <c r="C24" s="28">
        <v>0</v>
      </c>
      <c r="D24" s="28">
        <v>0</v>
      </c>
    </row>
    <row r="25" spans="1:4" x14ac:dyDescent="0.2">
      <c r="A25" s="27">
        <v>1235</v>
      </c>
      <c r="B25" s="23" t="s">
        <v>126</v>
      </c>
      <c r="C25" s="28">
        <v>0</v>
      </c>
      <c r="D25" s="28">
        <v>0</v>
      </c>
    </row>
    <row r="26" spans="1:4" x14ac:dyDescent="0.2">
      <c r="A26" s="27">
        <v>1236</v>
      </c>
      <c r="B26" s="23" t="s">
        <v>127</v>
      </c>
      <c r="C26" s="28">
        <v>0</v>
      </c>
      <c r="D26" s="28">
        <v>0</v>
      </c>
    </row>
    <row r="27" spans="1:4" x14ac:dyDescent="0.2">
      <c r="A27" s="27">
        <v>1239</v>
      </c>
      <c r="B27" s="23" t="s">
        <v>128</v>
      </c>
      <c r="C27" s="28">
        <v>0</v>
      </c>
      <c r="D27" s="28">
        <v>0</v>
      </c>
    </row>
    <row r="28" spans="1:4" x14ac:dyDescent="0.2">
      <c r="A28" s="34">
        <v>1240</v>
      </c>
      <c r="B28" s="35" t="s">
        <v>129</v>
      </c>
      <c r="C28" s="89">
        <f>SUM(C29:C36)</f>
        <v>745618.93999999971</v>
      </c>
      <c r="D28" s="89">
        <f>SUM(D29:D36)</f>
        <v>745618.93999999971</v>
      </c>
    </row>
    <row r="29" spans="1:4" x14ac:dyDescent="0.2">
      <c r="A29" s="27">
        <v>1241</v>
      </c>
      <c r="B29" s="23" t="s">
        <v>130</v>
      </c>
      <c r="C29" s="28">
        <v>150580.75999999978</v>
      </c>
      <c r="D29" s="28">
        <v>150580.75999999978</v>
      </c>
    </row>
    <row r="30" spans="1:4" x14ac:dyDescent="0.2">
      <c r="A30" s="27">
        <v>1242</v>
      </c>
      <c r="B30" s="23" t="s">
        <v>131</v>
      </c>
      <c r="C30" s="28">
        <v>25995.599999999999</v>
      </c>
      <c r="D30" s="28">
        <v>25995.599999999999</v>
      </c>
    </row>
    <row r="31" spans="1:4" x14ac:dyDescent="0.2">
      <c r="A31" s="27">
        <v>1243</v>
      </c>
      <c r="B31" s="23" t="s">
        <v>132</v>
      </c>
      <c r="C31" s="28">
        <v>0</v>
      </c>
      <c r="D31" s="28">
        <v>0</v>
      </c>
    </row>
    <row r="32" spans="1:4" x14ac:dyDescent="0.2">
      <c r="A32" s="27">
        <v>1244</v>
      </c>
      <c r="B32" s="23" t="s">
        <v>133</v>
      </c>
      <c r="C32" s="28">
        <v>561800</v>
      </c>
      <c r="D32" s="28">
        <v>561800</v>
      </c>
    </row>
    <row r="33" spans="1:6" x14ac:dyDescent="0.2">
      <c r="A33" s="27">
        <v>1245</v>
      </c>
      <c r="B33" s="23" t="s">
        <v>134</v>
      </c>
      <c r="C33" s="28">
        <v>0</v>
      </c>
      <c r="D33" s="28">
        <v>0</v>
      </c>
    </row>
    <row r="34" spans="1:6" x14ac:dyDescent="0.2">
      <c r="A34" s="27">
        <v>1246</v>
      </c>
      <c r="B34" s="23" t="s">
        <v>135</v>
      </c>
      <c r="C34" s="28">
        <v>7242.58</v>
      </c>
      <c r="D34" s="28">
        <v>7242.58</v>
      </c>
    </row>
    <row r="35" spans="1:6" x14ac:dyDescent="0.2">
      <c r="A35" s="27">
        <v>1247</v>
      </c>
      <c r="B35" s="23" t="s">
        <v>136</v>
      </c>
      <c r="C35" s="28">
        <v>0</v>
      </c>
      <c r="D35" s="28">
        <v>0</v>
      </c>
    </row>
    <row r="36" spans="1:6" x14ac:dyDescent="0.2">
      <c r="A36" s="27">
        <v>1248</v>
      </c>
      <c r="B36" s="23" t="s">
        <v>137</v>
      </c>
      <c r="C36" s="28">
        <v>0</v>
      </c>
      <c r="D36" s="28">
        <v>0</v>
      </c>
    </row>
    <row r="37" spans="1:6" x14ac:dyDescent="0.2">
      <c r="A37" s="34">
        <v>1250</v>
      </c>
      <c r="B37" s="35" t="s">
        <v>141</v>
      </c>
      <c r="C37" s="89">
        <f>SUM(C38:C42)</f>
        <v>790567.55</v>
      </c>
      <c r="D37" s="89">
        <f>SUM(D38:D42)</f>
        <v>790567.55</v>
      </c>
    </row>
    <row r="38" spans="1:6" x14ac:dyDescent="0.2">
      <c r="A38" s="27">
        <v>1251</v>
      </c>
      <c r="B38" s="23" t="s">
        <v>142</v>
      </c>
      <c r="C38" s="28">
        <v>0</v>
      </c>
      <c r="D38" s="28">
        <v>0</v>
      </c>
    </row>
    <row r="39" spans="1:6" x14ac:dyDescent="0.2">
      <c r="A39" s="27">
        <v>1252</v>
      </c>
      <c r="B39" s="23" t="s">
        <v>143</v>
      </c>
      <c r="C39" s="28">
        <v>0</v>
      </c>
      <c r="D39" s="28">
        <v>0</v>
      </c>
    </row>
    <row r="40" spans="1:6" x14ac:dyDescent="0.2">
      <c r="A40" s="27">
        <v>1253</v>
      </c>
      <c r="B40" s="23" t="s">
        <v>144</v>
      </c>
      <c r="C40" s="28">
        <v>0</v>
      </c>
      <c r="D40" s="28">
        <v>0</v>
      </c>
    </row>
    <row r="41" spans="1:6" x14ac:dyDescent="0.2">
      <c r="A41" s="27">
        <v>1254</v>
      </c>
      <c r="B41" s="23" t="s">
        <v>145</v>
      </c>
      <c r="C41" s="28">
        <v>790567.55</v>
      </c>
      <c r="D41" s="28">
        <v>790567.55</v>
      </c>
    </row>
    <row r="42" spans="1:6" x14ac:dyDescent="0.2">
      <c r="A42" s="27">
        <v>1259</v>
      </c>
      <c r="B42" s="23" t="s">
        <v>146</v>
      </c>
      <c r="C42" s="28">
        <v>0</v>
      </c>
      <c r="D42" s="28">
        <v>0</v>
      </c>
    </row>
    <row r="43" spans="1:6" x14ac:dyDescent="0.2">
      <c r="A43" s="27"/>
      <c r="B43" s="94" t="s">
        <v>431</v>
      </c>
      <c r="C43" s="89">
        <f>+C20+C28+C37</f>
        <v>1536186.4899999998</v>
      </c>
      <c r="D43" s="89">
        <f>+D20+D28+D37</f>
        <v>1536186.4899999998</v>
      </c>
    </row>
    <row r="45" spans="1:6" ht="15" x14ac:dyDescent="0.25">
      <c r="A45" s="25" t="s">
        <v>432</v>
      </c>
      <c r="B45" s="25"/>
      <c r="C45" s="25"/>
      <c r="D45" s="25"/>
      <c r="F45"/>
    </row>
    <row r="46" spans="1:6" ht="15" x14ac:dyDescent="0.25">
      <c r="A46" s="26" t="s">
        <v>68</v>
      </c>
      <c r="B46" s="26" t="s">
        <v>421</v>
      </c>
      <c r="C46" s="90">
        <v>2022</v>
      </c>
      <c r="D46" s="90">
        <v>2021</v>
      </c>
      <c r="F46"/>
    </row>
    <row r="47" spans="1:6" ht="10.15" customHeight="1" x14ac:dyDescent="0.25">
      <c r="A47" s="117">
        <v>3210</v>
      </c>
      <c r="B47" s="118" t="s">
        <v>433</v>
      </c>
      <c r="C47" s="124">
        <v>19103830.090000004</v>
      </c>
      <c r="D47" s="124">
        <v>28870480.730000004</v>
      </c>
      <c r="E47" s="99"/>
      <c r="F47"/>
    </row>
    <row r="48" spans="1:6" ht="10.15" customHeight="1" x14ac:dyDescent="0.25">
      <c r="A48" s="93"/>
      <c r="B48" s="119" t="s">
        <v>434</v>
      </c>
      <c r="C48" s="124">
        <f>+C49+C61+C93+C96</f>
        <v>1964686.55</v>
      </c>
      <c r="D48" s="124">
        <f>+D49+D61+D93+D96</f>
        <v>3432810.12</v>
      </c>
      <c r="E48" s="100"/>
      <c r="F48"/>
    </row>
    <row r="49" spans="1:6" ht="10.15" customHeight="1" x14ac:dyDescent="0.25">
      <c r="A49" s="117">
        <v>5400</v>
      </c>
      <c r="B49" s="118" t="s">
        <v>352</v>
      </c>
      <c r="C49" s="124">
        <f>+C50+C52+C54+C56+C58</f>
        <v>0</v>
      </c>
      <c r="D49" s="124">
        <f>+D50+D52+D54+D56+D58</f>
        <v>0</v>
      </c>
      <c r="F49"/>
    </row>
    <row r="50" spans="1:6" ht="10.15" customHeight="1" x14ac:dyDescent="0.25">
      <c r="A50" s="93">
        <v>5410</v>
      </c>
      <c r="B50" s="29" t="s">
        <v>435</v>
      </c>
      <c r="C50" s="125">
        <f>SUM(C51)</f>
        <v>0</v>
      </c>
      <c r="D50" s="125">
        <f>SUM(D51)</f>
        <v>0</v>
      </c>
      <c r="F50"/>
    </row>
    <row r="51" spans="1:6" ht="10.15" customHeight="1" x14ac:dyDescent="0.25">
      <c r="A51" s="93">
        <v>5411</v>
      </c>
      <c r="B51" s="29" t="s">
        <v>354</v>
      </c>
      <c r="C51" s="125">
        <v>0</v>
      </c>
      <c r="D51" s="125">
        <v>0</v>
      </c>
      <c r="F51"/>
    </row>
    <row r="52" spans="1:6" ht="10.15" customHeight="1" x14ac:dyDescent="0.25">
      <c r="A52" s="93">
        <v>5420</v>
      </c>
      <c r="B52" s="29" t="s">
        <v>436</v>
      </c>
      <c r="C52" s="125">
        <f>SUM(C53)</f>
        <v>0</v>
      </c>
      <c r="D52" s="125">
        <f>SUM(D53)</f>
        <v>0</v>
      </c>
      <c r="F52"/>
    </row>
    <row r="53" spans="1:6" ht="10.15" customHeight="1" x14ac:dyDescent="0.25">
      <c r="A53" s="93">
        <v>5421</v>
      </c>
      <c r="B53" s="29" t="s">
        <v>357</v>
      </c>
      <c r="C53" s="125">
        <v>0</v>
      </c>
      <c r="D53" s="125">
        <v>0</v>
      </c>
      <c r="F53"/>
    </row>
    <row r="54" spans="1:6" ht="10.15" customHeight="1" x14ac:dyDescent="0.25">
      <c r="A54" s="93">
        <v>5430</v>
      </c>
      <c r="B54" s="29" t="s">
        <v>437</v>
      </c>
      <c r="C54" s="125">
        <f>SUM(C55)</f>
        <v>0</v>
      </c>
      <c r="D54" s="125">
        <f>SUM(D55)</f>
        <v>0</v>
      </c>
      <c r="F54"/>
    </row>
    <row r="55" spans="1:6" ht="10.15" customHeight="1" x14ac:dyDescent="0.25">
      <c r="A55" s="93">
        <v>5431</v>
      </c>
      <c r="B55" s="29" t="s">
        <v>360</v>
      </c>
      <c r="C55" s="125">
        <v>0</v>
      </c>
      <c r="D55" s="125">
        <v>0</v>
      </c>
      <c r="F55"/>
    </row>
    <row r="56" spans="1:6" ht="10.15" customHeight="1" x14ac:dyDescent="0.25">
      <c r="A56" s="93">
        <v>5440</v>
      </c>
      <c r="B56" s="29" t="s">
        <v>438</v>
      </c>
      <c r="C56" s="125">
        <f>SUM(C57)</f>
        <v>0</v>
      </c>
      <c r="D56" s="125">
        <f>SUM(D57)</f>
        <v>0</v>
      </c>
      <c r="F56"/>
    </row>
    <row r="57" spans="1:6" ht="10.15" customHeight="1" x14ac:dyDescent="0.25">
      <c r="A57" s="93">
        <v>5441</v>
      </c>
      <c r="B57" s="29" t="s">
        <v>438</v>
      </c>
      <c r="C57" s="125">
        <v>0</v>
      </c>
      <c r="D57" s="125">
        <v>0</v>
      </c>
      <c r="F57"/>
    </row>
    <row r="58" spans="1:6" ht="10.15" customHeight="1" x14ac:dyDescent="0.25">
      <c r="A58" s="93">
        <v>5450</v>
      </c>
      <c r="B58" s="29" t="s">
        <v>439</v>
      </c>
      <c r="C58" s="125">
        <f>SUM(C59:C60)</f>
        <v>0</v>
      </c>
      <c r="D58" s="125">
        <f>SUM(D59:D60)</f>
        <v>0</v>
      </c>
      <c r="F58"/>
    </row>
    <row r="59" spans="1:6" ht="10.15" customHeight="1" x14ac:dyDescent="0.25">
      <c r="A59" s="93">
        <v>5451</v>
      </c>
      <c r="B59" s="29" t="s">
        <v>364</v>
      </c>
      <c r="C59" s="125">
        <v>0</v>
      </c>
      <c r="D59" s="125">
        <v>0</v>
      </c>
      <c r="F59"/>
    </row>
    <row r="60" spans="1:6" ht="10.15" customHeight="1" x14ac:dyDescent="0.25">
      <c r="A60" s="93">
        <v>5452</v>
      </c>
      <c r="B60" s="29" t="s">
        <v>365</v>
      </c>
      <c r="C60" s="125">
        <v>0</v>
      </c>
      <c r="D60" s="125">
        <v>0</v>
      </c>
      <c r="F60"/>
    </row>
    <row r="61" spans="1:6" ht="10.15" customHeight="1" x14ac:dyDescent="0.25">
      <c r="A61" s="117">
        <v>5500</v>
      </c>
      <c r="B61" s="118" t="s">
        <v>366</v>
      </c>
      <c r="C61" s="124">
        <f>+C62+C71+C74+C80+C82+C84</f>
        <v>1964686.55</v>
      </c>
      <c r="D61" s="124">
        <f>+D62+D71+D74+D80+D82+D84</f>
        <v>3432810.12</v>
      </c>
      <c r="F61"/>
    </row>
    <row r="62" spans="1:6" ht="10.15" customHeight="1" x14ac:dyDescent="0.25">
      <c r="A62" s="117">
        <v>5510</v>
      </c>
      <c r="B62" s="118" t="s">
        <v>367</v>
      </c>
      <c r="C62" s="124">
        <f>SUM(C63:C70)</f>
        <v>1964686.55</v>
      </c>
      <c r="D62" s="124">
        <f>SUM(D63:D70)</f>
        <v>3432810.12</v>
      </c>
      <c r="F62"/>
    </row>
    <row r="63" spans="1:6" ht="10.15" customHeight="1" x14ac:dyDescent="0.25">
      <c r="A63" s="93">
        <v>5511</v>
      </c>
      <c r="B63" s="29" t="s">
        <v>368</v>
      </c>
      <c r="C63" s="125">
        <v>0</v>
      </c>
      <c r="D63" s="125">
        <v>0</v>
      </c>
      <c r="F63"/>
    </row>
    <row r="64" spans="1:6" ht="10.15" customHeight="1" x14ac:dyDescent="0.25">
      <c r="A64" s="93">
        <v>5512</v>
      </c>
      <c r="B64" s="29" t="s">
        <v>369</v>
      </c>
      <c r="C64" s="125">
        <v>0</v>
      </c>
      <c r="D64" s="125">
        <v>0</v>
      </c>
      <c r="F64"/>
    </row>
    <row r="65" spans="1:6" ht="10.15" customHeight="1" x14ac:dyDescent="0.25">
      <c r="A65" s="93">
        <v>5513</v>
      </c>
      <c r="B65" s="29" t="s">
        <v>370</v>
      </c>
      <c r="C65" s="125">
        <v>1120619.24</v>
      </c>
      <c r="D65" s="125">
        <v>2241238.4700000002</v>
      </c>
      <c r="F65"/>
    </row>
    <row r="66" spans="1:6" ht="10.15" customHeight="1" x14ac:dyDescent="0.25">
      <c r="A66" s="93">
        <v>5514</v>
      </c>
      <c r="B66" s="29" t="s">
        <v>371</v>
      </c>
      <c r="C66" s="125">
        <v>0</v>
      </c>
      <c r="D66" s="125">
        <v>0</v>
      </c>
      <c r="F66"/>
    </row>
    <row r="67" spans="1:6" ht="10.15" customHeight="1" x14ac:dyDescent="0.25">
      <c r="A67" s="93">
        <v>5515</v>
      </c>
      <c r="B67" s="29" t="s">
        <v>372</v>
      </c>
      <c r="C67" s="125">
        <v>511464.53</v>
      </c>
      <c r="D67" s="125">
        <v>1030769.4</v>
      </c>
      <c r="F67"/>
    </row>
    <row r="68" spans="1:6" ht="10.15" customHeight="1" x14ac:dyDescent="0.25">
      <c r="A68" s="93">
        <v>5516</v>
      </c>
      <c r="B68" s="29" t="s">
        <v>373</v>
      </c>
      <c r="C68" s="125">
        <v>0</v>
      </c>
      <c r="D68" s="125">
        <v>0</v>
      </c>
      <c r="F68"/>
    </row>
    <row r="69" spans="1:6" ht="10.15" customHeight="1" x14ac:dyDescent="0.25">
      <c r="A69" s="93">
        <v>5517</v>
      </c>
      <c r="B69" s="29" t="s">
        <v>374</v>
      </c>
      <c r="C69" s="125">
        <v>332602.78000000003</v>
      </c>
      <c r="D69" s="125">
        <v>160802.25</v>
      </c>
      <c r="F69"/>
    </row>
    <row r="70" spans="1:6" ht="10.15" customHeight="1" x14ac:dyDescent="0.25">
      <c r="A70" s="93">
        <v>5518</v>
      </c>
      <c r="B70" s="29" t="s">
        <v>375</v>
      </c>
      <c r="C70" s="125">
        <v>0</v>
      </c>
      <c r="D70" s="125">
        <v>0</v>
      </c>
      <c r="F70"/>
    </row>
    <row r="71" spans="1:6" ht="10.15" customHeight="1" x14ac:dyDescent="0.25">
      <c r="A71" s="117">
        <v>5520</v>
      </c>
      <c r="B71" s="118" t="s">
        <v>376</v>
      </c>
      <c r="C71" s="124">
        <f>SUM(C72:C73)</f>
        <v>0</v>
      </c>
      <c r="D71" s="124">
        <f>SUM(D72:D73)</f>
        <v>0</v>
      </c>
      <c r="F71"/>
    </row>
    <row r="72" spans="1:6" ht="10.15" customHeight="1" x14ac:dyDescent="0.25">
      <c r="A72" s="93">
        <v>5521</v>
      </c>
      <c r="B72" s="29" t="s">
        <v>377</v>
      </c>
      <c r="C72" s="125">
        <v>0</v>
      </c>
      <c r="D72" s="125">
        <v>0</v>
      </c>
      <c r="F72"/>
    </row>
    <row r="73" spans="1:6" ht="10.15" customHeight="1" x14ac:dyDescent="0.25">
      <c r="A73" s="93">
        <v>5522</v>
      </c>
      <c r="B73" s="29" t="s">
        <v>378</v>
      </c>
      <c r="C73" s="125">
        <v>0</v>
      </c>
      <c r="D73" s="125">
        <v>0</v>
      </c>
      <c r="F73"/>
    </row>
    <row r="74" spans="1:6" ht="10.15" customHeight="1" x14ac:dyDescent="0.25">
      <c r="A74" s="117">
        <v>5530</v>
      </c>
      <c r="B74" s="118" t="s">
        <v>379</v>
      </c>
      <c r="C74" s="124">
        <f>SUM(C75:C79)</f>
        <v>0</v>
      </c>
      <c r="D74" s="124">
        <f>SUM(D75:D79)</f>
        <v>0</v>
      </c>
      <c r="F74"/>
    </row>
    <row r="75" spans="1:6" ht="10.15" customHeight="1" x14ac:dyDescent="0.25">
      <c r="A75" s="93">
        <v>5531</v>
      </c>
      <c r="B75" s="29" t="s">
        <v>380</v>
      </c>
      <c r="C75" s="125">
        <v>0</v>
      </c>
      <c r="D75" s="125">
        <v>0</v>
      </c>
      <c r="F75"/>
    </row>
    <row r="76" spans="1:6" ht="10.15" customHeight="1" x14ac:dyDescent="0.25">
      <c r="A76" s="93">
        <v>5532</v>
      </c>
      <c r="B76" s="29" t="s">
        <v>381</v>
      </c>
      <c r="C76" s="125">
        <v>0</v>
      </c>
      <c r="D76" s="125">
        <v>0</v>
      </c>
      <c r="F76"/>
    </row>
    <row r="77" spans="1:6" ht="10.15" customHeight="1" x14ac:dyDescent="0.25">
      <c r="A77" s="93">
        <v>5533</v>
      </c>
      <c r="B77" s="29" t="s">
        <v>382</v>
      </c>
      <c r="C77" s="125">
        <v>0</v>
      </c>
      <c r="D77" s="125">
        <v>0</v>
      </c>
      <c r="F77"/>
    </row>
    <row r="78" spans="1:6" ht="10.15" customHeight="1" x14ac:dyDescent="0.25">
      <c r="A78" s="93">
        <v>5534</v>
      </c>
      <c r="B78" s="29" t="s">
        <v>383</v>
      </c>
      <c r="C78" s="125">
        <v>0</v>
      </c>
      <c r="D78" s="125">
        <v>0</v>
      </c>
      <c r="F78"/>
    </row>
    <row r="79" spans="1:6" ht="10.15" customHeight="1" x14ac:dyDescent="0.25">
      <c r="A79" s="93">
        <v>5535</v>
      </c>
      <c r="B79" s="29" t="s">
        <v>384</v>
      </c>
      <c r="C79" s="125">
        <v>0</v>
      </c>
      <c r="D79" s="125">
        <v>0</v>
      </c>
      <c r="F79"/>
    </row>
    <row r="80" spans="1:6" ht="10.15" customHeight="1" x14ac:dyDescent="0.25">
      <c r="A80" s="117">
        <v>5540</v>
      </c>
      <c r="B80" s="118" t="s">
        <v>385</v>
      </c>
      <c r="C80" s="124">
        <f>SUM(C81)</f>
        <v>0</v>
      </c>
      <c r="D80" s="124">
        <f>SUM(D81)</f>
        <v>0</v>
      </c>
      <c r="F80"/>
    </row>
    <row r="81" spans="1:6" ht="10.15" customHeight="1" x14ac:dyDescent="0.25">
      <c r="A81" s="93">
        <v>5541</v>
      </c>
      <c r="B81" s="29" t="s">
        <v>385</v>
      </c>
      <c r="C81" s="125">
        <v>0</v>
      </c>
      <c r="D81" s="125">
        <v>0</v>
      </c>
      <c r="F81"/>
    </row>
    <row r="82" spans="1:6" ht="10.15" customHeight="1" x14ac:dyDescent="0.25">
      <c r="A82" s="117">
        <v>5550</v>
      </c>
      <c r="B82" s="118" t="s">
        <v>386</v>
      </c>
      <c r="C82" s="124">
        <f>SUM(C83)</f>
        <v>0</v>
      </c>
      <c r="D82" s="124">
        <f>SUM(D83)</f>
        <v>0</v>
      </c>
      <c r="F82"/>
    </row>
    <row r="83" spans="1:6" ht="10.15" customHeight="1" x14ac:dyDescent="0.25">
      <c r="A83" s="93">
        <v>5551</v>
      </c>
      <c r="B83" s="29" t="s">
        <v>386</v>
      </c>
      <c r="C83" s="125">
        <v>0</v>
      </c>
      <c r="D83" s="125">
        <v>0</v>
      </c>
      <c r="F83"/>
    </row>
    <row r="84" spans="1:6" ht="10.15" customHeight="1" x14ac:dyDescent="0.25">
      <c r="A84" s="117">
        <v>5590</v>
      </c>
      <c r="B84" s="118" t="s">
        <v>387</v>
      </c>
      <c r="C84" s="124">
        <f>SUM(C85:C92)</f>
        <v>0</v>
      </c>
      <c r="D84" s="124">
        <f>SUM(D85:D92)</f>
        <v>0</v>
      </c>
      <c r="F84"/>
    </row>
    <row r="85" spans="1:6" ht="10.15" customHeight="1" x14ac:dyDescent="0.25">
      <c r="A85" s="93">
        <v>5591</v>
      </c>
      <c r="B85" s="29" t="s">
        <v>388</v>
      </c>
      <c r="C85" s="125">
        <v>0</v>
      </c>
      <c r="D85" s="125">
        <v>0</v>
      </c>
      <c r="F85"/>
    </row>
    <row r="86" spans="1:6" ht="10.15" customHeight="1" x14ac:dyDescent="0.25">
      <c r="A86" s="93">
        <v>5592</v>
      </c>
      <c r="B86" s="29" t="s">
        <v>389</v>
      </c>
      <c r="C86" s="125">
        <v>0</v>
      </c>
      <c r="D86" s="125">
        <v>0</v>
      </c>
      <c r="F86"/>
    </row>
    <row r="87" spans="1:6" ht="10.15" customHeight="1" x14ac:dyDescent="0.25">
      <c r="A87" s="93">
        <v>5593</v>
      </c>
      <c r="B87" s="29" t="s">
        <v>390</v>
      </c>
      <c r="C87" s="125">
        <v>0</v>
      </c>
      <c r="D87" s="125">
        <v>0</v>
      </c>
      <c r="F87"/>
    </row>
    <row r="88" spans="1:6" ht="10.15" customHeight="1" x14ac:dyDescent="0.25">
      <c r="A88" s="93">
        <v>5594</v>
      </c>
      <c r="B88" s="29" t="s">
        <v>440</v>
      </c>
      <c r="C88" s="125">
        <v>0</v>
      </c>
      <c r="D88" s="125">
        <v>0</v>
      </c>
      <c r="F88"/>
    </row>
    <row r="89" spans="1:6" ht="10.15" customHeight="1" x14ac:dyDescent="0.25">
      <c r="A89" s="93">
        <v>5595</v>
      </c>
      <c r="B89" s="29" t="s">
        <v>392</v>
      </c>
      <c r="C89" s="125">
        <v>0</v>
      </c>
      <c r="D89" s="125">
        <v>0</v>
      </c>
      <c r="F89"/>
    </row>
    <row r="90" spans="1:6" ht="10.15" customHeight="1" x14ac:dyDescent="0.25">
      <c r="A90" s="93">
        <v>5596</v>
      </c>
      <c r="B90" s="29" t="s">
        <v>281</v>
      </c>
      <c r="C90" s="125">
        <v>0</v>
      </c>
      <c r="D90" s="125">
        <v>0</v>
      </c>
      <c r="F90"/>
    </row>
    <row r="91" spans="1:6" ht="10.15" customHeight="1" x14ac:dyDescent="0.25">
      <c r="A91" s="93">
        <v>5597</v>
      </c>
      <c r="B91" s="29" t="s">
        <v>393</v>
      </c>
      <c r="C91" s="125">
        <v>0</v>
      </c>
      <c r="D91" s="125">
        <v>0</v>
      </c>
      <c r="F91"/>
    </row>
    <row r="92" spans="1:6" ht="10.15" customHeight="1" x14ac:dyDescent="0.25">
      <c r="A92" s="93">
        <v>5599</v>
      </c>
      <c r="B92" s="29" t="s">
        <v>395</v>
      </c>
      <c r="C92" s="125">
        <v>0</v>
      </c>
      <c r="D92" s="125">
        <v>0</v>
      </c>
      <c r="F92"/>
    </row>
    <row r="93" spans="1:6" ht="10.15" customHeight="1" x14ac:dyDescent="0.25">
      <c r="A93" s="117">
        <v>5600</v>
      </c>
      <c r="B93" s="118" t="s">
        <v>396</v>
      </c>
      <c r="C93" s="124">
        <f>+C94</f>
        <v>0</v>
      </c>
      <c r="D93" s="124">
        <f>+D94</f>
        <v>0</v>
      </c>
      <c r="F93"/>
    </row>
    <row r="94" spans="1:6" ht="10.15" customHeight="1" x14ac:dyDescent="0.25">
      <c r="A94" s="117">
        <v>5610</v>
      </c>
      <c r="B94" s="118" t="s">
        <v>397</v>
      </c>
      <c r="C94" s="124">
        <f>SUM(C95)</f>
        <v>0</v>
      </c>
      <c r="D94" s="124">
        <f>SUM(D95)</f>
        <v>0</v>
      </c>
      <c r="F94"/>
    </row>
    <row r="95" spans="1:6" ht="10.15" customHeight="1" x14ac:dyDescent="0.25">
      <c r="A95" s="93">
        <v>5611</v>
      </c>
      <c r="B95" s="29" t="s">
        <v>398</v>
      </c>
      <c r="C95" s="125">
        <v>0</v>
      </c>
      <c r="D95" s="125">
        <v>0</v>
      </c>
      <c r="F95"/>
    </row>
    <row r="96" spans="1:6" ht="10.15" customHeight="1" x14ac:dyDescent="0.25">
      <c r="A96" s="117">
        <v>2110</v>
      </c>
      <c r="B96" s="120" t="s">
        <v>441</v>
      </c>
      <c r="C96" s="124">
        <f>SUM(C97:C101)</f>
        <v>0</v>
      </c>
      <c r="D96" s="124">
        <f>SUM(D97:D101)</f>
        <v>0</v>
      </c>
      <c r="F96"/>
    </row>
    <row r="97" spans="1:6" ht="10.15" customHeight="1" x14ac:dyDescent="0.25">
      <c r="A97" s="93">
        <v>2111</v>
      </c>
      <c r="B97" s="29" t="s">
        <v>442</v>
      </c>
      <c r="C97" s="125">
        <v>0</v>
      </c>
      <c r="D97" s="125">
        <v>0</v>
      </c>
      <c r="F97"/>
    </row>
    <row r="98" spans="1:6" ht="10.15" customHeight="1" x14ac:dyDescent="0.25">
      <c r="A98" s="93">
        <v>2112</v>
      </c>
      <c r="B98" s="29" t="s">
        <v>443</v>
      </c>
      <c r="C98" s="125">
        <v>0</v>
      </c>
      <c r="D98" s="125">
        <v>0</v>
      </c>
      <c r="F98"/>
    </row>
    <row r="99" spans="1:6" ht="10.15" customHeight="1" x14ac:dyDescent="0.25">
      <c r="A99" s="93">
        <v>2112</v>
      </c>
      <c r="B99" s="29" t="s">
        <v>444</v>
      </c>
      <c r="C99" s="125">
        <v>0</v>
      </c>
      <c r="D99" s="125">
        <v>0</v>
      </c>
      <c r="F99"/>
    </row>
    <row r="100" spans="1:6" ht="10.15" customHeight="1" x14ac:dyDescent="0.25">
      <c r="A100" s="93">
        <v>2115</v>
      </c>
      <c r="B100" s="29" t="s">
        <v>445</v>
      </c>
      <c r="C100" s="125">
        <v>0</v>
      </c>
      <c r="D100" s="125">
        <v>0</v>
      </c>
      <c r="F100"/>
    </row>
    <row r="101" spans="1:6" ht="10.15" customHeight="1" x14ac:dyDescent="0.25">
      <c r="A101" s="93">
        <v>2114</v>
      </c>
      <c r="B101" s="29" t="s">
        <v>446</v>
      </c>
      <c r="C101" s="125">
        <v>0</v>
      </c>
      <c r="D101" s="125">
        <v>0</v>
      </c>
      <c r="F101"/>
    </row>
    <row r="102" spans="1:6" ht="10.15" customHeight="1" x14ac:dyDescent="0.25">
      <c r="A102" s="93"/>
      <c r="B102" s="119" t="s">
        <v>447</v>
      </c>
      <c r="C102" s="124">
        <f>+C103+C125</f>
        <v>0</v>
      </c>
      <c r="D102" s="124">
        <f>+D103+D125</f>
        <v>0</v>
      </c>
      <c r="F102"/>
    </row>
    <row r="103" spans="1:6" ht="10.15" customHeight="1" x14ac:dyDescent="0.2">
      <c r="A103" s="117">
        <v>4300</v>
      </c>
      <c r="B103" s="119" t="s">
        <v>43</v>
      </c>
      <c r="C103" s="125">
        <f>+C104+C107+C113+C115+C117</f>
        <v>0</v>
      </c>
      <c r="D103" s="125">
        <f>+D104+D107+D113+D115+D117</f>
        <v>0</v>
      </c>
    </row>
    <row r="104" spans="1:6" ht="10.15" customHeight="1" x14ac:dyDescent="0.2">
      <c r="A104" s="117">
        <v>4310</v>
      </c>
      <c r="B104" s="119" t="s">
        <v>266</v>
      </c>
      <c r="C104" s="124">
        <f>SUM(C105:C106)</f>
        <v>0</v>
      </c>
      <c r="D104" s="124">
        <f>SUM(D105:D106)</f>
        <v>0</v>
      </c>
    </row>
    <row r="105" spans="1:6" ht="10.15" customHeight="1" x14ac:dyDescent="0.2">
      <c r="A105" s="93">
        <v>4311</v>
      </c>
      <c r="B105" s="121" t="s">
        <v>267</v>
      </c>
      <c r="C105" s="125">
        <v>0</v>
      </c>
      <c r="D105" s="125">
        <v>0</v>
      </c>
    </row>
    <row r="106" spans="1:6" ht="10.15" customHeight="1" x14ac:dyDescent="0.2">
      <c r="A106" s="93">
        <v>4319</v>
      </c>
      <c r="B106" s="121" t="s">
        <v>268</v>
      </c>
      <c r="C106" s="125">
        <v>0</v>
      </c>
      <c r="D106" s="125">
        <v>0</v>
      </c>
    </row>
    <row r="107" spans="1:6" ht="10.15" customHeight="1" x14ac:dyDescent="0.2">
      <c r="A107" s="117">
        <v>4320</v>
      </c>
      <c r="B107" s="119" t="s">
        <v>269</v>
      </c>
      <c r="C107" s="124">
        <f>SUM(C108:C112)</f>
        <v>0</v>
      </c>
      <c r="D107" s="124">
        <f>SUM(D108:D112)</f>
        <v>0</v>
      </c>
    </row>
    <row r="108" spans="1:6" ht="10.15" customHeight="1" x14ac:dyDescent="0.2">
      <c r="A108" s="93">
        <v>4321</v>
      </c>
      <c r="B108" s="121" t="s">
        <v>270</v>
      </c>
      <c r="C108" s="125">
        <v>0</v>
      </c>
      <c r="D108" s="125">
        <v>0</v>
      </c>
    </row>
    <row r="109" spans="1:6" ht="10.15" customHeight="1" x14ac:dyDescent="0.2">
      <c r="A109" s="93">
        <v>4322</v>
      </c>
      <c r="B109" s="121" t="s">
        <v>271</v>
      </c>
      <c r="C109" s="125">
        <v>0</v>
      </c>
      <c r="D109" s="125">
        <v>0</v>
      </c>
    </row>
    <row r="110" spans="1:6" ht="10.15" customHeight="1" x14ac:dyDescent="0.2">
      <c r="A110" s="93">
        <v>4323</v>
      </c>
      <c r="B110" s="121" t="s">
        <v>272</v>
      </c>
      <c r="C110" s="125">
        <v>0</v>
      </c>
      <c r="D110" s="125">
        <v>0</v>
      </c>
    </row>
    <row r="111" spans="1:6" ht="10.15" customHeight="1" x14ac:dyDescent="0.2">
      <c r="A111" s="93">
        <v>4324</v>
      </c>
      <c r="B111" s="121" t="s">
        <v>273</v>
      </c>
      <c r="C111" s="125">
        <v>0</v>
      </c>
      <c r="D111" s="125">
        <v>0</v>
      </c>
    </row>
    <row r="112" spans="1:6" ht="10.15" customHeight="1" x14ac:dyDescent="0.2">
      <c r="A112" s="93">
        <v>4325</v>
      </c>
      <c r="B112" s="121" t="s">
        <v>274</v>
      </c>
      <c r="C112" s="125">
        <v>0</v>
      </c>
      <c r="D112" s="125">
        <v>0</v>
      </c>
    </row>
    <row r="113" spans="1:6" ht="10.15" customHeight="1" x14ac:dyDescent="0.2">
      <c r="A113" s="117">
        <v>4330</v>
      </c>
      <c r="B113" s="119" t="s">
        <v>275</v>
      </c>
      <c r="C113" s="124">
        <f>SUM(C114)</f>
        <v>0</v>
      </c>
      <c r="D113" s="124">
        <f>SUM(D114)</f>
        <v>0</v>
      </c>
    </row>
    <row r="114" spans="1:6" ht="10.15" customHeight="1" x14ac:dyDescent="0.2">
      <c r="A114" s="93">
        <v>4331</v>
      </c>
      <c r="B114" s="121" t="s">
        <v>275</v>
      </c>
      <c r="C114" s="125">
        <v>0</v>
      </c>
      <c r="D114" s="125">
        <v>0</v>
      </c>
    </row>
    <row r="115" spans="1:6" ht="10.15" customHeight="1" x14ac:dyDescent="0.2">
      <c r="A115" s="117">
        <v>4340</v>
      </c>
      <c r="B115" s="119" t="s">
        <v>276</v>
      </c>
      <c r="C115" s="124">
        <f>SUM(C116)</f>
        <v>0</v>
      </c>
      <c r="D115" s="124">
        <f>SUM(D116)</f>
        <v>0</v>
      </c>
    </row>
    <row r="116" spans="1:6" ht="10.15" customHeight="1" x14ac:dyDescent="0.2">
      <c r="A116" s="93">
        <v>4341</v>
      </c>
      <c r="B116" s="121" t="s">
        <v>276</v>
      </c>
      <c r="C116" s="125">
        <v>0</v>
      </c>
      <c r="D116" s="125">
        <v>0</v>
      </c>
    </row>
    <row r="117" spans="1:6" ht="10.15" customHeight="1" x14ac:dyDescent="0.2">
      <c r="A117" s="117">
        <v>4390</v>
      </c>
      <c r="B117" s="119" t="s">
        <v>277</v>
      </c>
      <c r="C117" s="124">
        <f>SUM(C118:C124)</f>
        <v>0</v>
      </c>
      <c r="D117" s="124">
        <f>SUM(D118:D124)</f>
        <v>0</v>
      </c>
    </row>
    <row r="118" spans="1:6" ht="10.15" customHeight="1" x14ac:dyDescent="0.2">
      <c r="A118" s="93">
        <v>4392</v>
      </c>
      <c r="B118" s="121" t="s">
        <v>278</v>
      </c>
      <c r="C118" s="125">
        <v>0</v>
      </c>
      <c r="D118" s="125">
        <v>0</v>
      </c>
    </row>
    <row r="119" spans="1:6" ht="10.15" customHeight="1" x14ac:dyDescent="0.2">
      <c r="A119" s="93">
        <v>4393</v>
      </c>
      <c r="B119" s="121" t="s">
        <v>279</v>
      </c>
      <c r="C119" s="125">
        <v>0</v>
      </c>
      <c r="D119" s="125">
        <v>0</v>
      </c>
    </row>
    <row r="120" spans="1:6" ht="10.15" customHeight="1" x14ac:dyDescent="0.2">
      <c r="A120" s="93">
        <v>4394</v>
      </c>
      <c r="B120" s="121" t="s">
        <v>280</v>
      </c>
      <c r="C120" s="125">
        <v>0</v>
      </c>
      <c r="D120" s="125">
        <v>0</v>
      </c>
    </row>
    <row r="121" spans="1:6" ht="10.15" customHeight="1" x14ac:dyDescent="0.2">
      <c r="A121" s="93">
        <v>4395</v>
      </c>
      <c r="B121" s="121" t="s">
        <v>281</v>
      </c>
      <c r="C121" s="125">
        <v>0</v>
      </c>
      <c r="D121" s="125">
        <v>0</v>
      </c>
    </row>
    <row r="122" spans="1:6" ht="10.15" customHeight="1" x14ac:dyDescent="0.2">
      <c r="A122" s="93">
        <v>4396</v>
      </c>
      <c r="B122" s="121" t="s">
        <v>282</v>
      </c>
      <c r="C122" s="125">
        <v>0</v>
      </c>
      <c r="D122" s="125">
        <v>0</v>
      </c>
    </row>
    <row r="123" spans="1:6" ht="10.15" customHeight="1" x14ac:dyDescent="0.2">
      <c r="A123" s="93">
        <v>4397</v>
      </c>
      <c r="B123" s="121" t="s">
        <v>283</v>
      </c>
      <c r="C123" s="125">
        <v>0</v>
      </c>
      <c r="D123" s="125">
        <v>0</v>
      </c>
    </row>
    <row r="124" spans="1:6" ht="10.15" customHeight="1" x14ac:dyDescent="0.2">
      <c r="A124" s="93">
        <v>4399</v>
      </c>
      <c r="B124" s="121" t="s">
        <v>277</v>
      </c>
      <c r="C124" s="125">
        <v>0</v>
      </c>
      <c r="D124" s="125">
        <v>0</v>
      </c>
    </row>
    <row r="125" spans="1:6" ht="10.15" customHeight="1" x14ac:dyDescent="0.25">
      <c r="A125" s="117">
        <v>1120</v>
      </c>
      <c r="B125" s="120" t="s">
        <v>448</v>
      </c>
      <c r="C125" s="124">
        <f>SUM(C126:C134)</f>
        <v>0</v>
      </c>
      <c r="D125" s="124">
        <f>SUM(D126:D134)</f>
        <v>0</v>
      </c>
      <c r="F125"/>
    </row>
    <row r="126" spans="1:6" customFormat="1" ht="10.15" customHeight="1" x14ac:dyDescent="0.25">
      <c r="A126" s="93">
        <v>1124</v>
      </c>
      <c r="B126" s="122" t="s">
        <v>449</v>
      </c>
      <c r="C126" s="125">
        <v>0</v>
      </c>
      <c r="D126" s="125">
        <v>0</v>
      </c>
    </row>
    <row r="127" spans="1:6" ht="10.15" customHeight="1" x14ac:dyDescent="0.25">
      <c r="A127" s="93">
        <v>1124</v>
      </c>
      <c r="B127" s="122" t="s">
        <v>450</v>
      </c>
      <c r="C127" s="125">
        <v>0</v>
      </c>
      <c r="D127" s="125">
        <v>0</v>
      </c>
      <c r="F127"/>
    </row>
    <row r="128" spans="1:6" ht="10.15" customHeight="1" x14ac:dyDescent="0.25">
      <c r="A128" s="93">
        <v>1124</v>
      </c>
      <c r="B128" s="122" t="s">
        <v>451</v>
      </c>
      <c r="C128" s="125">
        <v>0</v>
      </c>
      <c r="D128" s="125">
        <v>0</v>
      </c>
      <c r="F128"/>
    </row>
    <row r="129" spans="1:6" ht="10.15" customHeight="1" x14ac:dyDescent="0.25">
      <c r="A129" s="93">
        <v>1124</v>
      </c>
      <c r="B129" s="122" t="s">
        <v>452</v>
      </c>
      <c r="C129" s="125">
        <v>0</v>
      </c>
      <c r="D129" s="125">
        <v>0</v>
      </c>
      <c r="F129"/>
    </row>
    <row r="130" spans="1:6" ht="10.15" customHeight="1" x14ac:dyDescent="0.25">
      <c r="A130" s="93">
        <v>1124</v>
      </c>
      <c r="B130" s="122" t="s">
        <v>453</v>
      </c>
      <c r="C130" s="125">
        <v>0</v>
      </c>
      <c r="D130" s="125">
        <v>0</v>
      </c>
      <c r="F130"/>
    </row>
    <row r="131" spans="1:6" ht="10.15" customHeight="1" x14ac:dyDescent="0.25">
      <c r="A131" s="93">
        <v>1124</v>
      </c>
      <c r="B131" s="122" t="s">
        <v>454</v>
      </c>
      <c r="C131" s="125">
        <v>0</v>
      </c>
      <c r="D131" s="125">
        <v>0</v>
      </c>
      <c r="F131"/>
    </row>
    <row r="132" spans="1:6" ht="10.15" customHeight="1" x14ac:dyDescent="0.25">
      <c r="A132" s="93">
        <v>1122</v>
      </c>
      <c r="B132" s="122" t="s">
        <v>455</v>
      </c>
      <c r="C132" s="125">
        <v>0</v>
      </c>
      <c r="D132" s="125">
        <v>0</v>
      </c>
      <c r="F132"/>
    </row>
    <row r="133" spans="1:6" ht="10.15" customHeight="1" x14ac:dyDescent="0.25">
      <c r="A133" s="93">
        <v>1122</v>
      </c>
      <c r="B133" s="122" t="s">
        <v>456</v>
      </c>
      <c r="C133" s="125">
        <v>0</v>
      </c>
      <c r="D133" s="125">
        <v>0</v>
      </c>
      <c r="F133"/>
    </row>
    <row r="134" spans="1:6" ht="10.15" customHeight="1" x14ac:dyDescent="0.25">
      <c r="A134" s="93">
        <v>1122</v>
      </c>
      <c r="B134" s="122" t="s">
        <v>457</v>
      </c>
      <c r="C134" s="125">
        <v>0</v>
      </c>
      <c r="D134" s="125">
        <v>0</v>
      </c>
      <c r="F134"/>
    </row>
    <row r="135" spans="1:6" ht="10.15" customHeight="1" x14ac:dyDescent="0.25">
      <c r="A135" s="27"/>
      <c r="B135" s="123" t="s">
        <v>458</v>
      </c>
      <c r="C135" s="124">
        <f>C47+C48-C102</f>
        <v>21068516.640000004</v>
      </c>
      <c r="D135" s="124">
        <f>D47+D48-D102</f>
        <v>32303290.850000005</v>
      </c>
      <c r="F135"/>
    </row>
    <row r="136" spans="1:6" ht="10.15" customHeight="1" x14ac:dyDescent="0.25">
      <c r="F136"/>
    </row>
    <row r="137" spans="1:6" ht="10.15" customHeight="1" x14ac:dyDescent="0.25">
      <c r="B137" s="11" t="s">
        <v>64</v>
      </c>
      <c r="F137"/>
    </row>
    <row r="138" spans="1:6" ht="10.15" customHeight="1" x14ac:dyDescent="0.25">
      <c r="F138"/>
    </row>
    <row r="139" spans="1:6" ht="10.15" customHeight="1" x14ac:dyDescent="0.25">
      <c r="F139"/>
    </row>
    <row r="140" spans="1:6" ht="10.15" customHeight="1" x14ac:dyDescent="0.25">
      <c r="F140"/>
    </row>
    <row r="141" spans="1:6" ht="10.15" customHeight="1" x14ac:dyDescent="0.25">
      <c r="F141"/>
    </row>
    <row r="142" spans="1:6" ht="10.15" customHeight="1" x14ac:dyDescent="0.25">
      <c r="F142"/>
    </row>
    <row r="143" spans="1:6" ht="10.15" customHeight="1" x14ac:dyDescent="0.25">
      <c r="F143"/>
    </row>
    <row r="144" spans="1:6" ht="10.15" customHeight="1" x14ac:dyDescent="0.25">
      <c r="F144"/>
    </row>
    <row r="145" spans="6:7" ht="10.15" customHeight="1" x14ac:dyDescent="0.25">
      <c r="F145"/>
    </row>
    <row r="146" spans="6:7" ht="10.15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95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rintOptions horizontalCentered="1"/>
  <pageMargins left="0.19685039370078741" right="0.19685039370078741" top="0.39370078740157483" bottom="0.39370078740157483" header="0.31496062992125984" footer="0.31496062992125984"/>
  <pageSetup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1" customWidth="1"/>
    <col min="2" max="2" width="63.28515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31" t="str">
        <f>ESF!A1</f>
        <v>Instituto Municipal de Vivienda de León, Guanajuato (IMUVI)</v>
      </c>
      <c r="B1" s="132"/>
      <c r="C1" s="133"/>
    </row>
    <row r="2" spans="1:3" s="30" customFormat="1" ht="18" customHeight="1" x14ac:dyDescent="0.25">
      <c r="A2" s="134" t="s">
        <v>459</v>
      </c>
      <c r="B2" s="135"/>
      <c r="C2" s="136"/>
    </row>
    <row r="3" spans="1:3" s="30" customFormat="1" ht="18" customHeight="1" x14ac:dyDescent="0.25">
      <c r="A3" s="134" t="str">
        <f>ESF!A3</f>
        <v>Correspondiente del 1 enero al 30 de junio de 2022</v>
      </c>
      <c r="B3" s="135"/>
      <c r="C3" s="136"/>
    </row>
    <row r="4" spans="1:3" s="32" customFormat="1" x14ac:dyDescent="0.2">
      <c r="A4" s="137" t="s">
        <v>460</v>
      </c>
      <c r="B4" s="138"/>
      <c r="C4" s="139"/>
    </row>
    <row r="5" spans="1:3" x14ac:dyDescent="0.2">
      <c r="A5" s="47" t="s">
        <v>461</v>
      </c>
      <c r="B5" s="47"/>
      <c r="C5" s="48">
        <v>52815441.730000004</v>
      </c>
    </row>
    <row r="6" spans="1:3" x14ac:dyDescent="0.2">
      <c r="A6" s="49"/>
      <c r="B6" s="50"/>
      <c r="C6" s="51"/>
    </row>
    <row r="7" spans="1:3" x14ac:dyDescent="0.2">
      <c r="A7" s="60" t="s">
        <v>462</v>
      </c>
      <c r="B7" s="60"/>
      <c r="C7" s="52">
        <f>SUM(C8:C13)</f>
        <v>11397059.690000001</v>
      </c>
    </row>
    <row r="8" spans="1:3" x14ac:dyDescent="0.2">
      <c r="A8" s="68" t="s">
        <v>463</v>
      </c>
      <c r="B8" s="67" t="s">
        <v>266</v>
      </c>
      <c r="C8" s="53">
        <v>0</v>
      </c>
    </row>
    <row r="9" spans="1:3" x14ac:dyDescent="0.2">
      <c r="A9" s="54" t="s">
        <v>464</v>
      </c>
      <c r="B9" s="55" t="s">
        <v>465</v>
      </c>
      <c r="C9" s="53">
        <v>0</v>
      </c>
    </row>
    <row r="10" spans="1:3" x14ac:dyDescent="0.2">
      <c r="A10" s="54" t="s">
        <v>466</v>
      </c>
      <c r="B10" s="55" t="s">
        <v>275</v>
      </c>
      <c r="C10" s="53">
        <v>0</v>
      </c>
    </row>
    <row r="11" spans="1:3" x14ac:dyDescent="0.2">
      <c r="A11" s="54" t="s">
        <v>467</v>
      </c>
      <c r="B11" s="55" t="s">
        <v>276</v>
      </c>
      <c r="C11" s="53">
        <v>0</v>
      </c>
    </row>
    <row r="12" spans="1:3" x14ac:dyDescent="0.2">
      <c r="A12" s="54" t="s">
        <v>468</v>
      </c>
      <c r="B12" s="55" t="s">
        <v>277</v>
      </c>
      <c r="C12" s="53">
        <v>0</v>
      </c>
    </row>
    <row r="13" spans="1:3" x14ac:dyDescent="0.2">
      <c r="A13" s="56" t="s">
        <v>469</v>
      </c>
      <c r="B13" s="57" t="s">
        <v>470</v>
      </c>
      <c r="C13" s="53">
        <v>11397059.690000001</v>
      </c>
    </row>
    <row r="14" spans="1:3" x14ac:dyDescent="0.2">
      <c r="A14" s="49"/>
      <c r="B14" s="58"/>
      <c r="C14" s="59"/>
    </row>
    <row r="15" spans="1:3" x14ac:dyDescent="0.2">
      <c r="A15" s="60" t="s">
        <v>471</v>
      </c>
      <c r="B15" s="50"/>
      <c r="C15" s="52">
        <f>SUM(C16:C18)</f>
        <v>7466813.5800000001</v>
      </c>
    </row>
    <row r="16" spans="1:3" x14ac:dyDescent="0.2">
      <c r="A16" s="61">
        <v>3.1</v>
      </c>
      <c r="B16" s="55" t="s">
        <v>472</v>
      </c>
      <c r="C16" s="53">
        <v>0</v>
      </c>
    </row>
    <row r="17" spans="1:3" x14ac:dyDescent="0.2">
      <c r="A17" s="62">
        <v>3.2</v>
      </c>
      <c r="B17" s="55" t="s">
        <v>473</v>
      </c>
      <c r="C17" s="53">
        <v>0</v>
      </c>
    </row>
    <row r="18" spans="1:3" x14ac:dyDescent="0.2">
      <c r="A18" s="62">
        <v>3.3</v>
      </c>
      <c r="B18" s="57" t="s">
        <v>474</v>
      </c>
      <c r="C18" s="63">
        <v>7466813.5800000001</v>
      </c>
    </row>
    <row r="19" spans="1:3" x14ac:dyDescent="0.2">
      <c r="A19" s="49"/>
      <c r="B19" s="64"/>
      <c r="C19" s="65"/>
    </row>
    <row r="20" spans="1:3" x14ac:dyDescent="0.2">
      <c r="A20" s="66" t="s">
        <v>475</v>
      </c>
      <c r="B20" s="66"/>
      <c r="C20" s="48">
        <f>C5+C7-C15</f>
        <v>56745687.840000004</v>
      </c>
    </row>
    <row r="22" spans="1:3" ht="20.45" customHeight="1" x14ac:dyDescent="0.2">
      <c r="B22" s="140" t="s">
        <v>64</v>
      </c>
      <c r="C22" s="140"/>
    </row>
  </sheetData>
  <mergeCells count="5">
    <mergeCell ref="A1:C1"/>
    <mergeCell ref="A2:C2"/>
    <mergeCell ref="A3:C3"/>
    <mergeCell ref="A4:C4"/>
    <mergeCell ref="B22:C22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1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1" customWidth="1"/>
    <col min="2" max="2" width="62.28515625" style="31" customWidth="1"/>
    <col min="3" max="3" width="17.7109375" style="31" customWidth="1"/>
    <col min="4" max="16384" width="11.42578125" style="31"/>
  </cols>
  <sheetData>
    <row r="1" spans="1:3" s="33" customFormat="1" ht="19.149999999999999" customHeight="1" x14ac:dyDescent="0.25">
      <c r="A1" s="141" t="str">
        <f>ESF!A1</f>
        <v>Instituto Municipal de Vivienda de León, Guanajuato (IMUVI)</v>
      </c>
      <c r="B1" s="142"/>
      <c r="C1" s="143"/>
    </row>
    <row r="2" spans="1:3" s="33" customFormat="1" ht="19.149999999999999" customHeight="1" x14ac:dyDescent="0.25">
      <c r="A2" s="144" t="s">
        <v>476</v>
      </c>
      <c r="B2" s="145"/>
      <c r="C2" s="146"/>
    </row>
    <row r="3" spans="1:3" s="33" customFormat="1" ht="19.149999999999999" customHeight="1" x14ac:dyDescent="0.25">
      <c r="A3" s="144" t="str">
        <f>ESF!A3</f>
        <v>Correspondiente del 1 enero al 30 de junio de 2022</v>
      </c>
      <c r="B3" s="145"/>
      <c r="C3" s="146"/>
    </row>
    <row r="4" spans="1:3" x14ac:dyDescent="0.2">
      <c r="A4" s="137" t="s">
        <v>460</v>
      </c>
      <c r="B4" s="138"/>
      <c r="C4" s="139"/>
    </row>
    <row r="5" spans="1:3" x14ac:dyDescent="0.2">
      <c r="A5" s="77" t="s">
        <v>477</v>
      </c>
      <c r="B5" s="47"/>
      <c r="C5" s="70">
        <v>33541860.309999999</v>
      </c>
    </row>
    <row r="6" spans="1:3" x14ac:dyDescent="0.2">
      <c r="A6" s="71"/>
      <c r="B6" s="50"/>
      <c r="C6" s="72"/>
    </row>
    <row r="7" spans="1:3" x14ac:dyDescent="0.2">
      <c r="A7" s="60" t="s">
        <v>478</v>
      </c>
      <c r="B7" s="73"/>
      <c r="C7" s="52">
        <f>SUM(C8:C28)</f>
        <v>6261951.5099999998</v>
      </c>
    </row>
    <row r="8" spans="1:3" x14ac:dyDescent="0.2">
      <c r="A8" s="78">
        <v>2.1</v>
      </c>
      <c r="B8" s="79" t="s">
        <v>297</v>
      </c>
      <c r="C8" s="80">
        <v>0</v>
      </c>
    </row>
    <row r="9" spans="1:3" x14ac:dyDescent="0.2">
      <c r="A9" s="78">
        <v>2.2000000000000002</v>
      </c>
      <c r="B9" s="79" t="s">
        <v>294</v>
      </c>
      <c r="C9" s="80">
        <v>0</v>
      </c>
    </row>
    <row r="10" spans="1:3" x14ac:dyDescent="0.2">
      <c r="A10" s="87">
        <v>2.2999999999999998</v>
      </c>
      <c r="B10" s="69" t="s">
        <v>130</v>
      </c>
      <c r="C10" s="80">
        <v>150580.76</v>
      </c>
    </row>
    <row r="11" spans="1:3" x14ac:dyDescent="0.2">
      <c r="A11" s="87">
        <v>2.4</v>
      </c>
      <c r="B11" s="69" t="s">
        <v>131</v>
      </c>
      <c r="C11" s="80">
        <v>25995.599999999999</v>
      </c>
    </row>
    <row r="12" spans="1:3" x14ac:dyDescent="0.2">
      <c r="A12" s="87">
        <v>2.5</v>
      </c>
      <c r="B12" s="69" t="s">
        <v>132</v>
      </c>
      <c r="C12" s="80">
        <v>0</v>
      </c>
    </row>
    <row r="13" spans="1:3" x14ac:dyDescent="0.2">
      <c r="A13" s="87">
        <v>2.6</v>
      </c>
      <c r="B13" s="69" t="s">
        <v>133</v>
      </c>
      <c r="C13" s="80">
        <v>561800</v>
      </c>
    </row>
    <row r="14" spans="1:3" x14ac:dyDescent="0.2">
      <c r="A14" s="87">
        <v>2.7</v>
      </c>
      <c r="B14" s="69" t="s">
        <v>134</v>
      </c>
      <c r="C14" s="80">
        <v>0</v>
      </c>
    </row>
    <row r="15" spans="1:3" x14ac:dyDescent="0.2">
      <c r="A15" s="87">
        <v>2.8</v>
      </c>
      <c r="B15" s="69" t="s">
        <v>135</v>
      </c>
      <c r="C15" s="80">
        <v>7242.58</v>
      </c>
    </row>
    <row r="16" spans="1:3" x14ac:dyDescent="0.2">
      <c r="A16" s="87">
        <v>2.9</v>
      </c>
      <c r="B16" s="69" t="s">
        <v>137</v>
      </c>
      <c r="C16" s="80">
        <v>0</v>
      </c>
    </row>
    <row r="17" spans="1:3" x14ac:dyDescent="0.2">
      <c r="A17" s="87" t="s">
        <v>479</v>
      </c>
      <c r="B17" s="69" t="s">
        <v>480</v>
      </c>
      <c r="C17" s="80">
        <v>0</v>
      </c>
    </row>
    <row r="18" spans="1:3" x14ac:dyDescent="0.2">
      <c r="A18" s="87" t="s">
        <v>481</v>
      </c>
      <c r="B18" s="69" t="s">
        <v>141</v>
      </c>
      <c r="C18" s="80">
        <v>790567.55</v>
      </c>
    </row>
    <row r="19" spans="1:3" x14ac:dyDescent="0.2">
      <c r="A19" s="87" t="s">
        <v>482</v>
      </c>
      <c r="B19" s="69" t="s">
        <v>483</v>
      </c>
      <c r="C19" s="80">
        <v>0</v>
      </c>
    </row>
    <row r="20" spans="1:3" x14ac:dyDescent="0.2">
      <c r="A20" s="87" t="s">
        <v>484</v>
      </c>
      <c r="B20" s="69" t="s">
        <v>485</v>
      </c>
      <c r="C20" s="80">
        <v>4725765.0199999996</v>
      </c>
    </row>
    <row r="21" spans="1:3" x14ac:dyDescent="0.2">
      <c r="A21" s="87" t="s">
        <v>486</v>
      </c>
      <c r="B21" s="69" t="s">
        <v>487</v>
      </c>
      <c r="C21" s="80">
        <v>0</v>
      </c>
    </row>
    <row r="22" spans="1:3" x14ac:dyDescent="0.2">
      <c r="A22" s="87" t="s">
        <v>488</v>
      </c>
      <c r="B22" s="69" t="s">
        <v>489</v>
      </c>
      <c r="C22" s="80">
        <v>0</v>
      </c>
    </row>
    <row r="23" spans="1:3" x14ac:dyDescent="0.2">
      <c r="A23" s="87" t="s">
        <v>490</v>
      </c>
      <c r="B23" s="69" t="s">
        <v>491</v>
      </c>
      <c r="C23" s="80">
        <v>0</v>
      </c>
    </row>
    <row r="24" spans="1:3" x14ac:dyDescent="0.2">
      <c r="A24" s="87" t="s">
        <v>492</v>
      </c>
      <c r="B24" s="69" t="s">
        <v>493</v>
      </c>
      <c r="C24" s="80">
        <v>0</v>
      </c>
    </row>
    <row r="25" spans="1:3" x14ac:dyDescent="0.2">
      <c r="A25" s="87" t="s">
        <v>494</v>
      </c>
      <c r="B25" s="69" t="s">
        <v>495</v>
      </c>
      <c r="C25" s="80">
        <v>0</v>
      </c>
    </row>
    <row r="26" spans="1:3" x14ac:dyDescent="0.2">
      <c r="A26" s="87" t="s">
        <v>496</v>
      </c>
      <c r="B26" s="69" t="s">
        <v>497</v>
      </c>
      <c r="C26" s="80">
        <v>0</v>
      </c>
    </row>
    <row r="27" spans="1:3" x14ac:dyDescent="0.2">
      <c r="A27" s="87" t="s">
        <v>498</v>
      </c>
      <c r="B27" s="69" t="s">
        <v>499</v>
      </c>
      <c r="C27" s="80">
        <v>0</v>
      </c>
    </row>
    <row r="28" spans="1:3" x14ac:dyDescent="0.2">
      <c r="A28" s="87" t="s">
        <v>500</v>
      </c>
      <c r="B28" s="79" t="s">
        <v>501</v>
      </c>
      <c r="C28" s="80">
        <v>0</v>
      </c>
    </row>
    <row r="29" spans="1:3" x14ac:dyDescent="0.2">
      <c r="A29" s="88"/>
      <c r="B29" s="81"/>
      <c r="C29" s="82"/>
    </row>
    <row r="30" spans="1:3" x14ac:dyDescent="0.2">
      <c r="A30" s="83" t="s">
        <v>502</v>
      </c>
      <c r="B30" s="84"/>
      <c r="C30" s="85">
        <f>SUM(C31:C37)</f>
        <v>10361948.949999999</v>
      </c>
    </row>
    <row r="31" spans="1:3" x14ac:dyDescent="0.2">
      <c r="A31" s="87" t="s">
        <v>503</v>
      </c>
      <c r="B31" s="69" t="s">
        <v>367</v>
      </c>
      <c r="C31" s="80">
        <v>1964686.55</v>
      </c>
    </row>
    <row r="32" spans="1:3" x14ac:dyDescent="0.2">
      <c r="A32" s="87" t="s">
        <v>504</v>
      </c>
      <c r="B32" s="69" t="s">
        <v>376</v>
      </c>
      <c r="C32" s="80">
        <v>0</v>
      </c>
    </row>
    <row r="33" spans="1:3" x14ac:dyDescent="0.2">
      <c r="A33" s="87" t="s">
        <v>505</v>
      </c>
      <c r="B33" s="69" t="s">
        <v>379</v>
      </c>
      <c r="C33" s="80">
        <v>7304191.1399999997</v>
      </c>
    </row>
    <row r="34" spans="1:3" x14ac:dyDescent="0.2">
      <c r="A34" s="87" t="s">
        <v>506</v>
      </c>
      <c r="B34" s="69" t="s">
        <v>507</v>
      </c>
      <c r="C34" s="80">
        <v>0</v>
      </c>
    </row>
    <row r="35" spans="1:3" x14ac:dyDescent="0.2">
      <c r="A35" s="87" t="s">
        <v>508</v>
      </c>
      <c r="B35" s="69" t="s">
        <v>509</v>
      </c>
      <c r="C35" s="80">
        <v>0</v>
      </c>
    </row>
    <row r="36" spans="1:3" x14ac:dyDescent="0.2">
      <c r="A36" s="87" t="s">
        <v>510</v>
      </c>
      <c r="B36" s="69" t="s">
        <v>387</v>
      </c>
      <c r="C36" s="80">
        <v>1070633.48</v>
      </c>
    </row>
    <row r="37" spans="1:3" x14ac:dyDescent="0.2">
      <c r="A37" s="87" t="s">
        <v>511</v>
      </c>
      <c r="B37" s="79" t="s">
        <v>512</v>
      </c>
      <c r="C37" s="86">
        <v>22437.78</v>
      </c>
    </row>
    <row r="38" spans="1:3" x14ac:dyDescent="0.2">
      <c r="A38" s="71"/>
      <c r="B38" s="74"/>
      <c r="C38" s="75"/>
    </row>
    <row r="39" spans="1:3" x14ac:dyDescent="0.2">
      <c r="A39" s="76" t="s">
        <v>513</v>
      </c>
      <c r="B39" s="47"/>
      <c r="C39" s="48">
        <f>C5-C7+C30</f>
        <v>37641857.75</v>
      </c>
    </row>
    <row r="41" spans="1:3" ht="20.45" customHeight="1" x14ac:dyDescent="0.2">
      <c r="B41" s="140" t="s">
        <v>64</v>
      </c>
      <c r="C41" s="140"/>
    </row>
  </sheetData>
  <mergeCells count="5">
    <mergeCell ref="A1:C1"/>
    <mergeCell ref="A2:C2"/>
    <mergeCell ref="A3:C3"/>
    <mergeCell ref="A4:C4"/>
    <mergeCell ref="B41:C41"/>
  </mergeCells>
  <pageMargins left="0.7" right="0.7" top="0.75" bottom="0.75" header="0.3" footer="0.3"/>
  <pageSetup orientation="portrait" r:id="rId1"/>
  <ignoredErrors>
    <ignoredError sqref="A17:A28 A31:A37" numberStoredAsText="1"/>
    <ignoredError sqref="A1:C3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workbookViewId="0">
      <selection sqref="A1:F1"/>
    </sheetView>
  </sheetViews>
  <sheetFormatPr baseColWidth="10" defaultColWidth="9.28515625" defaultRowHeight="11.25" x14ac:dyDescent="0.2"/>
  <cols>
    <col min="1" max="1" width="12.7109375" style="23" customWidth="1"/>
    <col min="2" max="2" width="72.28515625" style="23" customWidth="1"/>
    <col min="3" max="7" width="15.7109375" style="23" customWidth="1"/>
    <col min="8" max="8" width="11.7109375" style="23" customWidth="1"/>
    <col min="9" max="9" width="13.42578125" style="23" customWidth="1"/>
    <col min="10" max="10" width="13.28515625" style="23" customWidth="1"/>
    <col min="11" max="16384" width="9.28515625" style="23"/>
  </cols>
  <sheetData>
    <row r="1" spans="1:10" ht="19.149999999999999" customHeight="1" x14ac:dyDescent="0.2">
      <c r="A1" s="130" t="str">
        <f>'Notas a los Edos Financieros'!A1</f>
        <v>Instituto Municipal de Vivienda de León, Guanajuato (IMUVI)</v>
      </c>
      <c r="B1" s="147"/>
      <c r="C1" s="147"/>
      <c r="D1" s="147"/>
      <c r="E1" s="147"/>
      <c r="F1" s="147"/>
      <c r="G1" s="21" t="s">
        <v>0</v>
      </c>
      <c r="H1" s="22">
        <f>'Notas a los Edos Financieros'!D1</f>
        <v>2022</v>
      </c>
    </row>
    <row r="2" spans="1:10" ht="19.149999999999999" customHeight="1" x14ac:dyDescent="0.2">
      <c r="A2" s="130" t="s">
        <v>514</v>
      </c>
      <c r="B2" s="147"/>
      <c r="C2" s="147"/>
      <c r="D2" s="147"/>
      <c r="E2" s="147"/>
      <c r="F2" s="147"/>
      <c r="G2" s="21" t="s">
        <v>2</v>
      </c>
      <c r="H2" s="22" t="str">
        <f>'Notas a los Edos Financieros'!D2</f>
        <v>Trimestral</v>
      </c>
    </row>
    <row r="3" spans="1:10" ht="19.149999999999999" customHeight="1" x14ac:dyDescent="0.2">
      <c r="A3" s="130" t="str">
        <f>'Notas a los Edos Financieros'!A3</f>
        <v>Correspondiente del 1 enero al 30 de junio de 2022</v>
      </c>
      <c r="B3" s="147"/>
      <c r="C3" s="147"/>
      <c r="D3" s="147"/>
      <c r="E3" s="147"/>
      <c r="F3" s="147"/>
      <c r="G3" s="21" t="s">
        <v>4</v>
      </c>
      <c r="H3" s="22">
        <f>'Notas a los Edos Financieros'!D3</f>
        <v>2</v>
      </c>
    </row>
    <row r="4" spans="1:10" x14ac:dyDescent="0.2">
      <c r="A4" s="24" t="s">
        <v>66</v>
      </c>
      <c r="B4" s="25"/>
      <c r="C4" s="25"/>
      <c r="D4" s="25"/>
      <c r="E4" s="25"/>
      <c r="F4" s="25"/>
      <c r="G4" s="25"/>
      <c r="H4" s="25"/>
    </row>
    <row r="7" spans="1:10" ht="25.15" customHeight="1" x14ac:dyDescent="0.2">
      <c r="A7" s="92" t="s">
        <v>68</v>
      </c>
      <c r="B7" s="92" t="s">
        <v>515</v>
      </c>
      <c r="C7" s="91" t="s">
        <v>516</v>
      </c>
      <c r="D7" s="91" t="s">
        <v>517</v>
      </c>
      <c r="E7" s="91" t="s">
        <v>518</v>
      </c>
      <c r="F7" s="91" t="s">
        <v>519</v>
      </c>
      <c r="G7" s="91" t="s">
        <v>520</v>
      </c>
      <c r="H7" s="91" t="s">
        <v>521</v>
      </c>
      <c r="I7" s="91" t="s">
        <v>522</v>
      </c>
      <c r="J7" s="91" t="s">
        <v>523</v>
      </c>
    </row>
    <row r="8" spans="1:10" s="35" customFormat="1" x14ac:dyDescent="0.2">
      <c r="A8" s="34">
        <v>7000</v>
      </c>
      <c r="B8" s="35" t="s">
        <v>524</v>
      </c>
    </row>
    <row r="9" spans="1:10" x14ac:dyDescent="0.2">
      <c r="A9" s="23">
        <v>7110</v>
      </c>
      <c r="B9" s="23" t="s">
        <v>520</v>
      </c>
      <c r="C9" s="28">
        <v>0</v>
      </c>
      <c r="D9" s="28">
        <v>0</v>
      </c>
      <c r="E9" s="28">
        <v>0</v>
      </c>
      <c r="F9" s="28">
        <v>0</v>
      </c>
    </row>
    <row r="10" spans="1:10" x14ac:dyDescent="0.2">
      <c r="A10" s="23">
        <v>7120</v>
      </c>
      <c r="B10" s="23" t="s">
        <v>525</v>
      </c>
      <c r="C10" s="28">
        <v>0</v>
      </c>
      <c r="D10" s="28">
        <v>0</v>
      </c>
      <c r="E10" s="28">
        <v>0</v>
      </c>
      <c r="F10" s="28">
        <v>0</v>
      </c>
    </row>
    <row r="11" spans="1:10" x14ac:dyDescent="0.2">
      <c r="A11" s="23">
        <v>7130</v>
      </c>
      <c r="B11" s="23" t="s">
        <v>526</v>
      </c>
      <c r="C11" s="28">
        <v>0</v>
      </c>
      <c r="D11" s="28">
        <v>0</v>
      </c>
      <c r="E11" s="28">
        <v>0</v>
      </c>
      <c r="F11" s="28">
        <v>0</v>
      </c>
    </row>
    <row r="12" spans="1:10" x14ac:dyDescent="0.2">
      <c r="A12" s="23">
        <v>7140</v>
      </c>
      <c r="B12" s="23" t="s">
        <v>527</v>
      </c>
      <c r="C12" s="28">
        <v>0</v>
      </c>
      <c r="D12" s="28">
        <v>0</v>
      </c>
      <c r="E12" s="28">
        <v>0</v>
      </c>
      <c r="F12" s="28">
        <v>0</v>
      </c>
    </row>
    <row r="13" spans="1:10" x14ac:dyDescent="0.2">
      <c r="A13" s="23">
        <v>7150</v>
      </c>
      <c r="B13" s="23" t="s">
        <v>528</v>
      </c>
      <c r="C13" s="28">
        <v>0</v>
      </c>
      <c r="D13" s="28">
        <v>0</v>
      </c>
      <c r="E13" s="28">
        <v>0</v>
      </c>
      <c r="F13" s="28">
        <v>0</v>
      </c>
    </row>
    <row r="14" spans="1:10" x14ac:dyDescent="0.2">
      <c r="A14" s="23">
        <v>7160</v>
      </c>
      <c r="B14" s="23" t="s">
        <v>529</v>
      </c>
      <c r="C14" s="28">
        <v>0</v>
      </c>
      <c r="D14" s="28">
        <v>0</v>
      </c>
      <c r="E14" s="28">
        <v>0</v>
      </c>
      <c r="F14" s="28">
        <v>0</v>
      </c>
    </row>
    <row r="15" spans="1:10" x14ac:dyDescent="0.2">
      <c r="A15" s="23">
        <v>7210</v>
      </c>
      <c r="B15" s="23" t="s">
        <v>530</v>
      </c>
      <c r="C15" s="28">
        <v>0</v>
      </c>
      <c r="D15" s="28">
        <v>0</v>
      </c>
      <c r="E15" s="28">
        <v>0</v>
      </c>
      <c r="F15" s="28">
        <v>0</v>
      </c>
    </row>
    <row r="16" spans="1:10" x14ac:dyDescent="0.2">
      <c r="A16" s="23">
        <v>7220</v>
      </c>
      <c r="B16" s="23" t="s">
        <v>531</v>
      </c>
      <c r="C16" s="28">
        <v>0</v>
      </c>
      <c r="D16" s="28">
        <v>0</v>
      </c>
      <c r="E16" s="28">
        <v>0</v>
      </c>
      <c r="F16" s="28">
        <v>0</v>
      </c>
    </row>
    <row r="17" spans="1:6" x14ac:dyDescent="0.2">
      <c r="A17" s="23">
        <v>7230</v>
      </c>
      <c r="B17" s="23" t="s">
        <v>532</v>
      </c>
      <c r="C17" s="28">
        <v>0</v>
      </c>
      <c r="D17" s="28">
        <v>0</v>
      </c>
      <c r="E17" s="28">
        <v>0</v>
      </c>
      <c r="F17" s="28">
        <v>0</v>
      </c>
    </row>
    <row r="18" spans="1:6" x14ac:dyDescent="0.2">
      <c r="A18" s="23">
        <v>7240</v>
      </c>
      <c r="B18" s="23" t="s">
        <v>533</v>
      </c>
      <c r="C18" s="28">
        <v>0</v>
      </c>
      <c r="D18" s="28">
        <v>0</v>
      </c>
      <c r="E18" s="28">
        <v>0</v>
      </c>
      <c r="F18" s="28">
        <v>0</v>
      </c>
    </row>
    <row r="19" spans="1:6" x14ac:dyDescent="0.2">
      <c r="A19" s="23">
        <v>7250</v>
      </c>
      <c r="B19" s="23" t="s">
        <v>534</v>
      </c>
      <c r="C19" s="28">
        <v>0</v>
      </c>
      <c r="D19" s="28">
        <v>0</v>
      </c>
      <c r="E19" s="28">
        <v>0</v>
      </c>
      <c r="F19" s="28">
        <v>0</v>
      </c>
    </row>
    <row r="20" spans="1:6" x14ac:dyDescent="0.2">
      <c r="A20" s="23">
        <v>7260</v>
      </c>
      <c r="B20" s="23" t="s">
        <v>535</v>
      </c>
      <c r="C20" s="28">
        <v>0</v>
      </c>
      <c r="D20" s="28">
        <v>0</v>
      </c>
      <c r="E20" s="28">
        <v>0</v>
      </c>
      <c r="F20" s="28">
        <v>0</v>
      </c>
    </row>
    <row r="21" spans="1:6" x14ac:dyDescent="0.2">
      <c r="A21" s="23">
        <v>7310</v>
      </c>
      <c r="B21" s="23" t="s">
        <v>536</v>
      </c>
      <c r="C21" s="28">
        <v>0</v>
      </c>
      <c r="D21" s="28">
        <v>0</v>
      </c>
      <c r="E21" s="28">
        <v>0</v>
      </c>
      <c r="F21" s="28">
        <v>0</v>
      </c>
    </row>
    <row r="22" spans="1:6" x14ac:dyDescent="0.2">
      <c r="A22" s="23">
        <v>7320</v>
      </c>
      <c r="B22" s="23" t="s">
        <v>537</v>
      </c>
      <c r="C22" s="28">
        <v>0</v>
      </c>
      <c r="D22" s="28">
        <v>0</v>
      </c>
      <c r="E22" s="28">
        <v>0</v>
      </c>
      <c r="F22" s="28">
        <v>0</v>
      </c>
    </row>
    <row r="23" spans="1:6" x14ac:dyDescent="0.2">
      <c r="A23" s="23">
        <v>7330</v>
      </c>
      <c r="B23" s="23" t="s">
        <v>538</v>
      </c>
      <c r="C23" s="28">
        <v>0</v>
      </c>
      <c r="D23" s="28">
        <v>0</v>
      </c>
      <c r="E23" s="28">
        <v>0</v>
      </c>
      <c r="F23" s="28">
        <v>0</v>
      </c>
    </row>
    <row r="24" spans="1:6" x14ac:dyDescent="0.2">
      <c r="A24" s="23">
        <v>7340</v>
      </c>
      <c r="B24" s="23" t="s">
        <v>539</v>
      </c>
      <c r="C24" s="28">
        <v>0</v>
      </c>
      <c r="D24" s="28">
        <v>0</v>
      </c>
      <c r="E24" s="28">
        <v>0</v>
      </c>
      <c r="F24" s="28">
        <v>0</v>
      </c>
    </row>
    <row r="25" spans="1:6" x14ac:dyDescent="0.2">
      <c r="A25" s="23">
        <v>7350</v>
      </c>
      <c r="B25" s="23" t="s">
        <v>540</v>
      </c>
      <c r="C25" s="28">
        <v>0</v>
      </c>
      <c r="D25" s="28">
        <v>0</v>
      </c>
      <c r="E25" s="28">
        <v>0</v>
      </c>
      <c r="F25" s="28">
        <v>0</v>
      </c>
    </row>
    <row r="26" spans="1:6" x14ac:dyDescent="0.2">
      <c r="A26" s="23">
        <v>7360</v>
      </c>
      <c r="B26" s="23" t="s">
        <v>541</v>
      </c>
      <c r="C26" s="28">
        <v>0</v>
      </c>
      <c r="D26" s="28">
        <v>0</v>
      </c>
      <c r="E26" s="28">
        <v>0</v>
      </c>
      <c r="F26" s="28">
        <v>0</v>
      </c>
    </row>
    <row r="27" spans="1:6" x14ac:dyDescent="0.2">
      <c r="A27" s="23">
        <v>7410</v>
      </c>
      <c r="B27" s="23" t="s">
        <v>542</v>
      </c>
      <c r="C27" s="28">
        <v>0</v>
      </c>
      <c r="D27" s="28">
        <v>0</v>
      </c>
      <c r="E27" s="28">
        <v>0</v>
      </c>
      <c r="F27" s="28">
        <v>0</v>
      </c>
    </row>
    <row r="28" spans="1:6" x14ac:dyDescent="0.2">
      <c r="A28" s="23">
        <v>7420</v>
      </c>
      <c r="B28" s="23" t="s">
        <v>543</v>
      </c>
      <c r="C28" s="28">
        <v>0</v>
      </c>
      <c r="D28" s="28">
        <v>0</v>
      </c>
      <c r="E28" s="28">
        <v>0</v>
      </c>
      <c r="F28" s="28">
        <v>0</v>
      </c>
    </row>
    <row r="29" spans="1:6" x14ac:dyDescent="0.2">
      <c r="A29" s="23">
        <v>7510</v>
      </c>
      <c r="B29" s="23" t="s">
        <v>544</v>
      </c>
      <c r="C29" s="28">
        <v>0</v>
      </c>
      <c r="D29" s="28">
        <v>0</v>
      </c>
      <c r="E29" s="28">
        <v>0</v>
      </c>
      <c r="F29" s="28">
        <v>0</v>
      </c>
    </row>
    <row r="30" spans="1:6" x14ac:dyDescent="0.2">
      <c r="A30" s="23">
        <v>7520</v>
      </c>
      <c r="B30" s="23" t="s">
        <v>545</v>
      </c>
      <c r="C30" s="28">
        <v>0</v>
      </c>
      <c r="D30" s="28">
        <v>0</v>
      </c>
      <c r="E30" s="28">
        <v>0</v>
      </c>
      <c r="F30" s="28">
        <v>0</v>
      </c>
    </row>
    <row r="31" spans="1:6" x14ac:dyDescent="0.2">
      <c r="A31" s="23">
        <v>7610</v>
      </c>
      <c r="B31" s="23" t="s">
        <v>546</v>
      </c>
      <c r="C31" s="28">
        <v>0</v>
      </c>
      <c r="D31" s="28">
        <v>0</v>
      </c>
      <c r="E31" s="28">
        <v>0</v>
      </c>
      <c r="F31" s="28">
        <v>0</v>
      </c>
    </row>
    <row r="32" spans="1:6" x14ac:dyDescent="0.2">
      <c r="A32" s="23">
        <v>7620</v>
      </c>
      <c r="B32" s="23" t="s">
        <v>547</v>
      </c>
      <c r="C32" s="28">
        <v>0</v>
      </c>
      <c r="D32" s="28">
        <v>0</v>
      </c>
      <c r="E32" s="28">
        <v>0</v>
      </c>
      <c r="F32" s="28">
        <v>0</v>
      </c>
    </row>
    <row r="33" spans="1:6" x14ac:dyDescent="0.2">
      <c r="A33" s="23">
        <v>7630</v>
      </c>
      <c r="B33" s="23" t="s">
        <v>548</v>
      </c>
      <c r="C33" s="28">
        <v>0</v>
      </c>
      <c r="D33" s="28">
        <v>0</v>
      </c>
      <c r="E33" s="28">
        <v>0</v>
      </c>
      <c r="F33" s="28">
        <v>0</v>
      </c>
    </row>
    <row r="34" spans="1:6" x14ac:dyDescent="0.2">
      <c r="A34" s="23">
        <v>7640</v>
      </c>
      <c r="B34" s="23" t="s">
        <v>549</v>
      </c>
      <c r="C34" s="28">
        <v>0</v>
      </c>
      <c r="D34" s="28">
        <v>0</v>
      </c>
      <c r="E34" s="28">
        <v>0</v>
      </c>
      <c r="F34" s="28">
        <v>0</v>
      </c>
    </row>
    <row r="35" spans="1:6" s="35" customFormat="1" x14ac:dyDescent="0.2">
      <c r="A35" s="34">
        <v>8000</v>
      </c>
      <c r="B35" s="35" t="s">
        <v>550</v>
      </c>
    </row>
    <row r="36" spans="1:6" x14ac:dyDescent="0.2">
      <c r="A36" s="23">
        <v>8110</v>
      </c>
      <c r="B36" s="23" t="s">
        <v>551</v>
      </c>
      <c r="C36" s="28">
        <v>0</v>
      </c>
      <c r="D36" s="28">
        <v>146471881</v>
      </c>
      <c r="E36" s="28">
        <v>0</v>
      </c>
      <c r="F36" s="28">
        <f>+C36+D36-E36</f>
        <v>146471881</v>
      </c>
    </row>
    <row r="37" spans="1:6" x14ac:dyDescent="0.2">
      <c r="A37" s="23">
        <v>8120</v>
      </c>
      <c r="B37" s="23" t="s">
        <v>552</v>
      </c>
      <c r="C37" s="28">
        <v>0</v>
      </c>
      <c r="D37" s="28">
        <v>52815441.730000004</v>
      </c>
      <c r="E37" s="28">
        <v>146471881</v>
      </c>
      <c r="F37" s="28">
        <f t="shared" ref="F37:F47" si="0">+C37+D37-E37</f>
        <v>-93656439.269999996</v>
      </c>
    </row>
    <row r="38" spans="1:6" x14ac:dyDescent="0.2">
      <c r="A38" s="23">
        <v>8130</v>
      </c>
      <c r="B38" s="23" t="s">
        <v>553</v>
      </c>
      <c r="C38" s="28">
        <v>0</v>
      </c>
      <c r="D38" s="28">
        <v>0</v>
      </c>
      <c r="E38" s="28">
        <v>0</v>
      </c>
      <c r="F38" s="28">
        <f t="shared" si="0"/>
        <v>0</v>
      </c>
    </row>
    <row r="39" spans="1:6" x14ac:dyDescent="0.2">
      <c r="A39" s="23">
        <v>8140</v>
      </c>
      <c r="B39" s="23" t="s">
        <v>554</v>
      </c>
      <c r="C39" s="28">
        <v>0</v>
      </c>
      <c r="D39" s="28">
        <v>52815441.730000004</v>
      </c>
      <c r="E39" s="28">
        <v>52815441.730000004</v>
      </c>
      <c r="F39" s="28">
        <f t="shared" si="0"/>
        <v>0</v>
      </c>
    </row>
    <row r="40" spans="1:6" x14ac:dyDescent="0.2">
      <c r="A40" s="23">
        <v>8150</v>
      </c>
      <c r="B40" s="23" t="s">
        <v>555</v>
      </c>
      <c r="C40" s="28">
        <v>0</v>
      </c>
      <c r="D40" s="28">
        <v>0</v>
      </c>
      <c r="E40" s="28">
        <v>52815441.730000004</v>
      </c>
      <c r="F40" s="28">
        <f t="shared" si="0"/>
        <v>-52815441.730000004</v>
      </c>
    </row>
    <row r="41" spans="1:6" x14ac:dyDescent="0.2">
      <c r="A41" s="23">
        <v>8210</v>
      </c>
      <c r="B41" s="23" t="s">
        <v>556</v>
      </c>
      <c r="C41" s="28">
        <v>0</v>
      </c>
      <c r="D41" s="28">
        <v>0</v>
      </c>
      <c r="E41" s="28">
        <v>146471881</v>
      </c>
      <c r="F41" s="28">
        <f t="shared" si="0"/>
        <v>-146471881</v>
      </c>
    </row>
    <row r="42" spans="1:6" x14ac:dyDescent="0.2">
      <c r="A42" s="23">
        <v>8220</v>
      </c>
      <c r="B42" s="23" t="s">
        <v>557</v>
      </c>
      <c r="C42" s="28">
        <v>0</v>
      </c>
      <c r="D42" s="28">
        <v>146471881</v>
      </c>
      <c r="E42" s="28">
        <v>36634038.920000002</v>
      </c>
      <c r="F42" s="28">
        <f t="shared" si="0"/>
        <v>109837842.08</v>
      </c>
    </row>
    <row r="43" spans="1:6" x14ac:dyDescent="0.2">
      <c r="A43" s="23">
        <v>8230</v>
      </c>
      <c r="B43" s="23" t="s">
        <v>558</v>
      </c>
      <c r="C43" s="28">
        <v>0</v>
      </c>
      <c r="D43" s="28">
        <v>0</v>
      </c>
      <c r="E43" s="28">
        <v>0</v>
      </c>
      <c r="F43" s="28">
        <f t="shared" si="0"/>
        <v>0</v>
      </c>
    </row>
    <row r="44" spans="1:6" x14ac:dyDescent="0.2">
      <c r="A44" s="23">
        <v>8240</v>
      </c>
      <c r="B44" s="23" t="s">
        <v>559</v>
      </c>
      <c r="C44" s="28">
        <v>0</v>
      </c>
      <c r="D44" s="28">
        <v>36634038.920000002</v>
      </c>
      <c r="E44" s="28">
        <v>33541860.309999999</v>
      </c>
      <c r="F44" s="28">
        <f t="shared" si="0"/>
        <v>3092178.6100000031</v>
      </c>
    </row>
    <row r="45" spans="1:6" x14ac:dyDescent="0.2">
      <c r="A45" s="23">
        <v>8250</v>
      </c>
      <c r="B45" s="23" t="s">
        <v>560</v>
      </c>
      <c r="C45" s="28">
        <v>0</v>
      </c>
      <c r="D45" s="28">
        <v>33541860.309999999</v>
      </c>
      <c r="E45" s="28">
        <v>32713945.880000003</v>
      </c>
      <c r="F45" s="28">
        <f t="shared" si="0"/>
        <v>827914.42999999598</v>
      </c>
    </row>
    <row r="46" spans="1:6" x14ac:dyDescent="0.2">
      <c r="A46" s="23">
        <v>8260</v>
      </c>
      <c r="B46" s="23" t="s">
        <v>561</v>
      </c>
      <c r="C46" s="28">
        <v>0</v>
      </c>
      <c r="D46" s="28">
        <v>32713945.880000003</v>
      </c>
      <c r="E46" s="28">
        <v>32713945.880000003</v>
      </c>
      <c r="F46" s="28">
        <f t="shared" si="0"/>
        <v>0</v>
      </c>
    </row>
    <row r="47" spans="1:6" x14ac:dyDescent="0.2">
      <c r="A47" s="23">
        <v>8270</v>
      </c>
      <c r="B47" s="23" t="s">
        <v>562</v>
      </c>
      <c r="C47" s="28">
        <v>0</v>
      </c>
      <c r="D47" s="28">
        <v>32713945.880000003</v>
      </c>
      <c r="E47" s="28">
        <v>0</v>
      </c>
      <c r="F47" s="28">
        <f t="shared" si="0"/>
        <v>32713945.880000003</v>
      </c>
    </row>
    <row r="48" spans="1:6" x14ac:dyDescent="0.2">
      <c r="A48" s="93"/>
    </row>
    <row r="49" spans="1:2" x14ac:dyDescent="0.2">
      <c r="A49" s="93"/>
      <c r="B49" s="14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19685039370078741" right="0.19685039370078741" top="0.39370078740157483" bottom="0.39370078740157483" header="0.31496062992125984" footer="0.31496062992125984"/>
  <pageSetup scale="6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2633328-3C72-4945-9A6A-A57708F5C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Conciliacion_Eg!Área_de_impresión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revision/>
  <cp:lastPrinted>2022-07-21T13:33:15Z</cp:lastPrinted>
  <dcterms:created xsi:type="dcterms:W3CDTF">2012-12-11T20:36:24Z</dcterms:created>
  <dcterms:modified xsi:type="dcterms:W3CDTF">2022-10-20T02:00:51Z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